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sts\Downloads\"/>
    </mc:Choice>
  </mc:AlternateContent>
  <bookViews>
    <workbookView xWindow="28680" yWindow="-120" windowWidth="29040" windowHeight="15840"/>
  </bookViews>
  <sheets>
    <sheet name="Basic" sheetId="3" r:id="rId1"/>
    <sheet name="UG Inst Prog" sheetId="4" r:id="rId2"/>
    <sheet name="GR Inst Prog" sheetId="9" r:id="rId3"/>
    <sheet name="Enr Profile" sheetId="10" r:id="rId4"/>
    <sheet name="UG Profile" sheetId="11" r:id="rId5"/>
    <sheet name="Size &amp; Setting" sheetId="12" r:id="rId6"/>
    <sheet name="Version" sheetId="13" r:id="rId7"/>
  </sheets>
  <definedNames>
    <definedName name="_xlnm.Print_Area" localSheetId="0">Basic!$A$1:$AE$43</definedName>
    <definedName name="_xlnm.Print_Area" localSheetId="3">'Enr Profile'!$A$1:$AE$17</definedName>
    <definedName name="_xlnm.Print_Area" localSheetId="5">'Size &amp; Setting'!$A$1:$AE$28</definedName>
    <definedName name="_xlnm.Print_Area" localSheetId="1">'UG Inst Prog'!$A$1:$AE$31</definedName>
    <definedName name="_xlnm.Print_Area" localSheetId="4">'UG Profile'!$A$1:$AE$26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12" l="1"/>
  <c r="AD23" i="12"/>
  <c r="AC23" i="12"/>
  <c r="AE22" i="12"/>
  <c r="AE21" i="12"/>
  <c r="AD20" i="12"/>
  <c r="AE19" i="12"/>
  <c r="AE16" i="12"/>
  <c r="AD16" i="12"/>
  <c r="AE15" i="12"/>
  <c r="AC15" i="12"/>
  <c r="AD12" i="12"/>
  <c r="AE10" i="12"/>
  <c r="AD10" i="12"/>
  <c r="AD8" i="12"/>
  <c r="AC7" i="12"/>
  <c r="F18" i="12"/>
  <c r="F10" i="12"/>
  <c r="AC7" i="11"/>
  <c r="AE21" i="11"/>
  <c r="AD21" i="11"/>
  <c r="AC21" i="11"/>
  <c r="AE20" i="11"/>
  <c r="AD20" i="11"/>
  <c r="AC20" i="11"/>
  <c r="AE19" i="11"/>
  <c r="AD19" i="11"/>
  <c r="AC19" i="11"/>
  <c r="AE18" i="11"/>
  <c r="AD18" i="11"/>
  <c r="AC18" i="11"/>
  <c r="AE17" i="11"/>
  <c r="AD17" i="11"/>
  <c r="AC17" i="11"/>
  <c r="AE16" i="11"/>
  <c r="AD16" i="11"/>
  <c r="AC16" i="11"/>
  <c r="AE15" i="11"/>
  <c r="AD15" i="11"/>
  <c r="AC15" i="11"/>
  <c r="AE14" i="11"/>
  <c r="AD14" i="11"/>
  <c r="AC14" i="11"/>
  <c r="AE13" i="11"/>
  <c r="AD13" i="11"/>
  <c r="AC13" i="11"/>
  <c r="AE12" i="11"/>
  <c r="AD12" i="11"/>
  <c r="AC12" i="11"/>
  <c r="AE11" i="11"/>
  <c r="AD11" i="11"/>
  <c r="AC11" i="11"/>
  <c r="AE10" i="11"/>
  <c r="AD10" i="11"/>
  <c r="AC10" i="11"/>
  <c r="AE9" i="11"/>
  <c r="AD9" i="11"/>
  <c r="AC9" i="11"/>
  <c r="AE8" i="11"/>
  <c r="AD8" i="11"/>
  <c r="AC8" i="11"/>
  <c r="AE7" i="11"/>
  <c r="AD7" i="11"/>
  <c r="AE6" i="11"/>
  <c r="AD6" i="11"/>
  <c r="AC6" i="11"/>
  <c r="AE12" i="10"/>
  <c r="AC12" i="10"/>
  <c r="AD11" i="10"/>
  <c r="AE10" i="10"/>
  <c r="AC10" i="10"/>
  <c r="AD9" i="10"/>
  <c r="AE8" i="10"/>
  <c r="AC8" i="10"/>
  <c r="AD7" i="10"/>
  <c r="AE6" i="10"/>
  <c r="AC6" i="10"/>
  <c r="AE24" i="9"/>
  <c r="AD24" i="9"/>
  <c r="AC24" i="9"/>
  <c r="AE23" i="9"/>
  <c r="AD23" i="9"/>
  <c r="AC23" i="9"/>
  <c r="AE22" i="9"/>
  <c r="AD22" i="9"/>
  <c r="AC22" i="9"/>
  <c r="AE21" i="9"/>
  <c r="AD21" i="9"/>
  <c r="AC21" i="9"/>
  <c r="AE20" i="9"/>
  <c r="AD20" i="9"/>
  <c r="AC20" i="9"/>
  <c r="AE19" i="9"/>
  <c r="AD19" i="9"/>
  <c r="AC19" i="9"/>
  <c r="AE18" i="9"/>
  <c r="AD18" i="9"/>
  <c r="AC18" i="9"/>
  <c r="AE17" i="9"/>
  <c r="AD17" i="9"/>
  <c r="AC17" i="9"/>
  <c r="AE16" i="9"/>
  <c r="AD16" i="9"/>
  <c r="AC16" i="9"/>
  <c r="AE15" i="9"/>
  <c r="AD15" i="9"/>
  <c r="AC15" i="9"/>
  <c r="AE14" i="9"/>
  <c r="AD14" i="9"/>
  <c r="AC14" i="9"/>
  <c r="AE13" i="9"/>
  <c r="AD13" i="9"/>
  <c r="AC13" i="9"/>
  <c r="AE12" i="9"/>
  <c r="AD12" i="9"/>
  <c r="AC12" i="9"/>
  <c r="AE11" i="9"/>
  <c r="AD11" i="9"/>
  <c r="AC11" i="9"/>
  <c r="AE10" i="9"/>
  <c r="AD10" i="9"/>
  <c r="AC10" i="9"/>
  <c r="AE9" i="9"/>
  <c r="AD9" i="9"/>
  <c r="AC9" i="9"/>
  <c r="AE8" i="9"/>
  <c r="AD8" i="9"/>
  <c r="AC8" i="9"/>
  <c r="AE7" i="9"/>
  <c r="AD7" i="9"/>
  <c r="AC7" i="9"/>
  <c r="AE6" i="9"/>
  <c r="AD6" i="9"/>
  <c r="AC6" i="9"/>
  <c r="F9" i="9"/>
  <c r="AE26" i="4"/>
  <c r="AD26" i="4"/>
  <c r="AC26" i="4"/>
  <c r="AE25" i="4"/>
  <c r="AD25" i="4"/>
  <c r="AC25" i="4"/>
  <c r="AE24" i="4"/>
  <c r="AD24" i="4"/>
  <c r="AC24" i="4"/>
  <c r="AE23" i="4"/>
  <c r="AD23" i="4"/>
  <c r="AE22" i="4"/>
  <c r="AD22" i="4"/>
  <c r="AC22" i="4"/>
  <c r="AE21" i="4"/>
  <c r="AD21" i="4"/>
  <c r="AC21" i="4"/>
  <c r="AE20" i="4"/>
  <c r="AD20" i="4"/>
  <c r="AC20" i="4"/>
  <c r="AE19" i="4"/>
  <c r="AD19" i="4"/>
  <c r="AC19" i="4"/>
  <c r="AE18" i="4"/>
  <c r="AD18" i="4"/>
  <c r="AC18" i="4"/>
  <c r="AE17" i="4"/>
  <c r="AD17" i="4"/>
  <c r="AC17" i="4"/>
  <c r="AE16" i="4"/>
  <c r="AD16" i="4"/>
  <c r="AC16" i="4"/>
  <c r="AE15" i="4"/>
  <c r="AD15" i="4"/>
  <c r="AE14" i="4"/>
  <c r="AD14" i="4"/>
  <c r="AC14" i="4"/>
  <c r="AE13" i="4"/>
  <c r="AD13" i="4"/>
  <c r="AC13" i="4"/>
  <c r="AE12" i="4"/>
  <c r="AD12" i="4"/>
  <c r="AC12" i="4"/>
  <c r="AE11" i="4"/>
  <c r="AD11" i="4"/>
  <c r="AC11" i="4"/>
  <c r="AE10" i="4"/>
  <c r="AD10" i="4"/>
  <c r="AC10" i="4"/>
  <c r="AE9" i="4"/>
  <c r="AD9" i="4"/>
  <c r="AC9" i="4"/>
  <c r="AE8" i="4"/>
  <c r="AD8" i="4"/>
  <c r="AC8" i="4"/>
  <c r="AE7" i="4"/>
  <c r="AD7" i="4"/>
  <c r="AE6" i="4"/>
  <c r="AD6" i="4"/>
  <c r="AC6" i="4"/>
  <c r="AE38" i="3"/>
  <c r="AD38" i="3"/>
  <c r="AC38" i="3"/>
  <c r="AE37" i="3"/>
  <c r="AD37" i="3"/>
  <c r="AC37" i="3"/>
  <c r="AE36" i="3"/>
  <c r="AD36" i="3"/>
  <c r="AC36" i="3"/>
  <c r="AE35" i="3"/>
  <c r="AD35" i="3"/>
  <c r="AC35" i="3"/>
  <c r="AE34" i="3"/>
  <c r="AD34" i="3"/>
  <c r="AC34" i="3"/>
  <c r="AE33" i="3"/>
  <c r="AD33" i="3"/>
  <c r="AC33" i="3"/>
  <c r="AE32" i="3"/>
  <c r="AD32" i="3"/>
  <c r="AC32" i="3"/>
  <c r="AE31" i="3"/>
  <c r="AD31" i="3"/>
  <c r="AC31" i="3"/>
  <c r="AE30" i="3"/>
  <c r="AD30" i="3"/>
  <c r="AC30" i="3"/>
  <c r="AE29" i="3"/>
  <c r="AD29" i="3"/>
  <c r="AC29" i="3"/>
  <c r="AE28" i="3"/>
  <c r="AD28" i="3"/>
  <c r="AC28" i="3"/>
  <c r="AE27" i="3"/>
  <c r="AD27" i="3"/>
  <c r="AC27" i="3"/>
  <c r="AE26" i="3"/>
  <c r="AD26" i="3"/>
  <c r="AC26" i="3"/>
  <c r="AE25" i="3"/>
  <c r="AD25" i="3"/>
  <c r="AC25" i="3"/>
  <c r="AE24" i="3"/>
  <c r="AD24" i="3"/>
  <c r="AC24" i="3"/>
  <c r="AE23" i="3"/>
  <c r="AD23" i="3"/>
  <c r="AC23" i="3"/>
  <c r="AE22" i="3"/>
  <c r="AD22" i="3"/>
  <c r="AC22" i="3"/>
  <c r="AE21" i="3"/>
  <c r="AD21" i="3"/>
  <c r="AC21" i="3"/>
  <c r="AE20" i="3"/>
  <c r="AD20" i="3"/>
  <c r="AC20" i="3"/>
  <c r="AE19" i="3"/>
  <c r="AD19" i="3"/>
  <c r="AC19" i="3"/>
  <c r="AE18" i="3"/>
  <c r="AD18" i="3"/>
  <c r="AC18" i="3"/>
  <c r="AE17" i="3"/>
  <c r="AD17" i="3"/>
  <c r="AC17" i="3"/>
  <c r="AE16" i="3"/>
  <c r="AD16" i="3"/>
  <c r="AC16" i="3"/>
  <c r="AE15" i="3"/>
  <c r="AD15" i="3"/>
  <c r="AC15" i="3"/>
  <c r="AE14" i="3"/>
  <c r="AD14" i="3"/>
  <c r="AC14" i="3"/>
  <c r="AE13" i="3"/>
  <c r="AD13" i="3"/>
  <c r="AC13" i="3"/>
  <c r="AE12" i="3"/>
  <c r="AD12" i="3"/>
  <c r="AC12" i="3"/>
  <c r="AE11" i="3"/>
  <c r="AD11" i="3"/>
  <c r="AC11" i="3"/>
  <c r="AE10" i="3"/>
  <c r="AD10" i="3"/>
  <c r="AC10" i="3"/>
  <c r="AE9" i="3"/>
  <c r="AD9" i="3"/>
  <c r="AC9" i="3"/>
  <c r="AE8" i="3"/>
  <c r="AD8" i="3"/>
  <c r="AC8" i="3"/>
  <c r="AE7" i="3"/>
  <c r="AD7" i="3"/>
  <c r="AC7" i="3"/>
  <c r="AE6" i="3"/>
  <c r="AD6" i="3"/>
  <c r="AC6" i="3"/>
  <c r="F35" i="3"/>
  <c r="F31" i="3"/>
  <c r="F27" i="3"/>
  <c r="F25" i="3"/>
  <c r="F23" i="3"/>
  <c r="F19" i="3"/>
  <c r="F15" i="3"/>
  <c r="F11" i="3"/>
  <c r="F7" i="3"/>
  <c r="F37" i="3"/>
  <c r="F29" i="3"/>
  <c r="F21" i="3"/>
  <c r="F13" i="3"/>
  <c r="F10" i="4" l="1"/>
  <c r="F9" i="3"/>
  <c r="F10" i="10"/>
  <c r="F17" i="4"/>
  <c r="F5" i="9"/>
  <c r="F13" i="9"/>
  <c r="F17" i="9"/>
  <c r="F21" i="9"/>
  <c r="F7" i="10"/>
  <c r="F11" i="10"/>
  <c r="AE6" i="12"/>
  <c r="AC8" i="12"/>
  <c r="AD9" i="12"/>
  <c r="AC12" i="12"/>
  <c r="AD13" i="12"/>
  <c r="AE14" i="12"/>
  <c r="AC16" i="12"/>
  <c r="AD17" i="12"/>
  <c r="AE18" i="12"/>
  <c r="AC20" i="12"/>
  <c r="AD21" i="12"/>
  <c r="F21" i="4"/>
  <c r="F17" i="3"/>
  <c r="F33" i="3"/>
  <c r="F6" i="4"/>
  <c r="F22" i="4"/>
  <c r="F6" i="9"/>
  <c r="F10" i="9"/>
  <c r="F14" i="9"/>
  <c r="F18" i="9"/>
  <c r="F22" i="9"/>
  <c r="F19" i="11"/>
  <c r="F7" i="4"/>
  <c r="F11" i="4"/>
  <c r="F15" i="4"/>
  <c r="F19" i="4"/>
  <c r="F23" i="4"/>
  <c r="F8" i="10"/>
  <c r="F9" i="12"/>
  <c r="F17" i="12"/>
  <c r="AD6" i="12"/>
  <c r="AE7" i="12"/>
  <c r="AC9" i="12"/>
  <c r="AE11" i="12"/>
  <c r="AC13" i="12"/>
  <c r="AD14" i="12"/>
  <c r="AC17" i="12"/>
  <c r="AD18" i="12"/>
  <c r="AC21" i="12"/>
  <c r="AD22" i="12"/>
  <c r="F12" i="3"/>
  <c r="F16" i="4"/>
  <c r="F20" i="3"/>
  <c r="F36" i="3"/>
  <c r="D38" i="3"/>
  <c r="AC7" i="4"/>
  <c r="F28" i="3"/>
  <c r="F7" i="9"/>
  <c r="F11" i="9"/>
  <c r="F15" i="9"/>
  <c r="F19" i="9"/>
  <c r="F23" i="9"/>
  <c r="F11" i="11"/>
  <c r="AC23" i="4"/>
  <c r="F10" i="11"/>
  <c r="F18" i="11"/>
  <c r="B38" i="3"/>
  <c r="F8" i="3"/>
  <c r="F24" i="3"/>
  <c r="F12" i="4"/>
  <c r="F20" i="4"/>
  <c r="I27" i="4"/>
  <c r="F5" i="4"/>
  <c r="F9" i="4"/>
  <c r="F13" i="4"/>
  <c r="F25" i="4"/>
  <c r="D24" i="9"/>
  <c r="AC7" i="10"/>
  <c r="AD8" i="10"/>
  <c r="AE9" i="10"/>
  <c r="AC11" i="10"/>
  <c r="AD12" i="10"/>
  <c r="AC9" i="10"/>
  <c r="AE7" i="10"/>
  <c r="AE11" i="10"/>
  <c r="F8" i="11"/>
  <c r="F12" i="11"/>
  <c r="F16" i="11"/>
  <c r="F20" i="11"/>
  <c r="F5" i="12"/>
  <c r="F13" i="12"/>
  <c r="F21" i="12"/>
  <c r="F7" i="12"/>
  <c r="F11" i="12"/>
  <c r="F15" i="12"/>
  <c r="F19" i="12"/>
  <c r="AC15" i="4"/>
  <c r="F6" i="11"/>
  <c r="F14" i="11"/>
  <c r="F16" i="3"/>
  <c r="F32" i="3"/>
  <c r="F8" i="4"/>
  <c r="F24" i="4"/>
  <c r="F6" i="3"/>
  <c r="F10" i="3"/>
  <c r="F14" i="3"/>
  <c r="F18" i="3"/>
  <c r="F22" i="3"/>
  <c r="F26" i="3"/>
  <c r="F30" i="3"/>
  <c r="F34" i="3"/>
  <c r="F14" i="4"/>
  <c r="F18" i="4"/>
  <c r="F5" i="11"/>
  <c r="F9" i="11"/>
  <c r="F13" i="11"/>
  <c r="F17" i="11"/>
  <c r="F6" i="12"/>
  <c r="F14" i="12"/>
  <c r="F22" i="12"/>
  <c r="F8" i="12"/>
  <c r="F12" i="12"/>
  <c r="F16" i="12"/>
  <c r="F20" i="12"/>
  <c r="AC6" i="12"/>
  <c r="AD7" i="12"/>
  <c r="AE8" i="12"/>
  <c r="AC10" i="12"/>
  <c r="AD11" i="12"/>
  <c r="AE12" i="12"/>
  <c r="AC14" i="12"/>
  <c r="AD15" i="12"/>
  <c r="AC18" i="12"/>
  <c r="AD19" i="12"/>
  <c r="AE20" i="12"/>
  <c r="AC22" i="12"/>
  <c r="AE9" i="12"/>
  <c r="AC11" i="12"/>
  <c r="AE13" i="12"/>
  <c r="AE17" i="12"/>
  <c r="AC19" i="12"/>
  <c r="F7" i="11"/>
  <c r="F15" i="11"/>
  <c r="F5" i="3"/>
  <c r="F6" i="10"/>
  <c r="D12" i="10"/>
  <c r="F8" i="9"/>
  <c r="F20" i="9"/>
  <c r="Z6" i="9"/>
  <c r="AD6" i="10"/>
  <c r="AD10" i="10"/>
  <c r="F12" i="9"/>
  <c r="F16" i="9"/>
  <c r="F5" i="10"/>
  <c r="F9" i="10"/>
  <c r="AB6" i="9"/>
  <c r="AA6" i="9"/>
  <c r="D21" i="11"/>
  <c r="F38" i="3" l="1"/>
  <c r="D23" i="12"/>
  <c r="D26" i="4"/>
  <c r="B26" i="4"/>
  <c r="F26" i="4" l="1"/>
  <c r="I22" i="11"/>
  <c r="J22" i="11"/>
  <c r="K22" i="11"/>
  <c r="O6" i="3"/>
  <c r="P6" i="3"/>
  <c r="Q6" i="3"/>
  <c r="O7" i="3"/>
  <c r="P7" i="3"/>
  <c r="Q7" i="3"/>
  <c r="O8" i="3"/>
  <c r="P8" i="3"/>
  <c r="Q8" i="3"/>
  <c r="O9" i="3"/>
  <c r="P9" i="3"/>
  <c r="Q9" i="3"/>
  <c r="O10" i="3"/>
  <c r="P10" i="3"/>
  <c r="Q10" i="3"/>
  <c r="O11" i="3"/>
  <c r="P11" i="3"/>
  <c r="Q11" i="3"/>
  <c r="O12" i="3"/>
  <c r="P12" i="3"/>
  <c r="Q12" i="3"/>
  <c r="O13" i="3"/>
  <c r="P13" i="3"/>
  <c r="Q13" i="3"/>
  <c r="O14" i="3"/>
  <c r="P14" i="3"/>
  <c r="Q14" i="3"/>
  <c r="O15" i="3"/>
  <c r="P15" i="3"/>
  <c r="Q15" i="3"/>
  <c r="O16" i="3"/>
  <c r="P16" i="3"/>
  <c r="Q16" i="3"/>
  <c r="O17" i="3"/>
  <c r="P17" i="3"/>
  <c r="Q17" i="3"/>
  <c r="O18" i="3"/>
  <c r="P18" i="3"/>
  <c r="Q18" i="3"/>
  <c r="O19" i="3"/>
  <c r="P19" i="3"/>
  <c r="Q19" i="3"/>
  <c r="O20" i="3"/>
  <c r="P20" i="3"/>
  <c r="Q20" i="3"/>
  <c r="O21" i="3"/>
  <c r="P21" i="3"/>
  <c r="Q21" i="3"/>
  <c r="O22" i="3"/>
  <c r="P22" i="3"/>
  <c r="Q22" i="3"/>
  <c r="O23" i="3"/>
  <c r="P23" i="3"/>
  <c r="Q23" i="3"/>
  <c r="O24" i="3"/>
  <c r="P24" i="3"/>
  <c r="Q24" i="3"/>
  <c r="O25" i="3"/>
  <c r="P25" i="3"/>
  <c r="Q25" i="3"/>
  <c r="O26" i="3"/>
  <c r="P26" i="3"/>
  <c r="Q26" i="3"/>
  <c r="O27" i="3"/>
  <c r="P27" i="3"/>
  <c r="Q27" i="3"/>
  <c r="O28" i="3"/>
  <c r="P28" i="3"/>
  <c r="Q28" i="3"/>
  <c r="O29" i="3"/>
  <c r="P29" i="3"/>
  <c r="Q29" i="3"/>
  <c r="O30" i="3"/>
  <c r="P30" i="3"/>
  <c r="Q30" i="3"/>
  <c r="O31" i="3"/>
  <c r="P31" i="3"/>
  <c r="Q31" i="3"/>
  <c r="O32" i="3"/>
  <c r="P32" i="3"/>
  <c r="Q32" i="3"/>
  <c r="O33" i="3"/>
  <c r="P33" i="3"/>
  <c r="Q33" i="3"/>
  <c r="O34" i="3"/>
  <c r="P34" i="3"/>
  <c r="Q34" i="3"/>
  <c r="O35" i="3"/>
  <c r="P35" i="3"/>
  <c r="Q35" i="3"/>
  <c r="O36" i="3"/>
  <c r="P36" i="3"/>
  <c r="Q36" i="3"/>
  <c r="O37" i="3"/>
  <c r="P37" i="3"/>
  <c r="Q37" i="3"/>
  <c r="C36" i="3"/>
  <c r="E5" i="3"/>
  <c r="O38" i="3"/>
  <c r="P38" i="3"/>
  <c r="Q38" i="3"/>
  <c r="I39" i="3"/>
  <c r="L10" i="3" s="1"/>
  <c r="J39" i="3"/>
  <c r="K39" i="3"/>
  <c r="E6" i="3"/>
  <c r="E10" i="3"/>
  <c r="E16" i="3"/>
  <c r="E18" i="3"/>
  <c r="E24" i="3"/>
  <c r="E26" i="3"/>
  <c r="E28" i="3"/>
  <c r="E30" i="3"/>
  <c r="E32" i="3"/>
  <c r="E34" i="3"/>
  <c r="E36" i="3"/>
  <c r="E38" i="3"/>
  <c r="E37" i="3"/>
  <c r="E33" i="3"/>
  <c r="E29" i="3"/>
  <c r="E25" i="3"/>
  <c r="E21" i="3"/>
  <c r="E17" i="3"/>
  <c r="E13" i="3"/>
  <c r="E9" i="3"/>
  <c r="E35" i="3"/>
  <c r="E31" i="3"/>
  <c r="E27" i="3"/>
  <c r="E23" i="3"/>
  <c r="E19" i="3"/>
  <c r="E15" i="3"/>
  <c r="E11" i="3"/>
  <c r="E7" i="3"/>
  <c r="Z21" i="12"/>
  <c r="O21" i="12"/>
  <c r="Z19" i="12"/>
  <c r="O19" i="12"/>
  <c r="Z17" i="12"/>
  <c r="O17" i="12"/>
  <c r="AA21" i="11"/>
  <c r="O18" i="11"/>
  <c r="AA17" i="11"/>
  <c r="AA16" i="11"/>
  <c r="O16" i="11"/>
  <c r="P15" i="11"/>
  <c r="AA14" i="11"/>
  <c r="O14" i="11"/>
  <c r="P13" i="11"/>
  <c r="AA12" i="11"/>
  <c r="O12" i="11"/>
  <c r="Z10" i="11"/>
  <c r="O10" i="11"/>
  <c r="P9" i="11"/>
  <c r="V22" i="11"/>
  <c r="Y6" i="11" s="1"/>
  <c r="T22" i="11"/>
  <c r="W8" i="11" s="1"/>
  <c r="O23" i="9"/>
  <c r="O21" i="9"/>
  <c r="O19" i="9"/>
  <c r="O17" i="9"/>
  <c r="V25" i="9"/>
  <c r="K25" i="9"/>
  <c r="I25" i="9"/>
  <c r="O26" i="4"/>
  <c r="Z38" i="3"/>
  <c r="Z36" i="3"/>
  <c r="Z34" i="3"/>
  <c r="Z32" i="3"/>
  <c r="Z25" i="3"/>
  <c r="Z21" i="3"/>
  <c r="AA14" i="3"/>
  <c r="Q7" i="11"/>
  <c r="Q9" i="11"/>
  <c r="O11" i="11"/>
  <c r="Q11" i="11"/>
  <c r="Z11" i="11"/>
  <c r="Z13" i="11"/>
  <c r="AB13" i="11"/>
  <c r="Z15" i="11"/>
  <c r="AB15" i="11"/>
  <c r="AA19" i="11"/>
  <c r="O20" i="11"/>
  <c r="AB20" i="11"/>
  <c r="Q10" i="11"/>
  <c r="AB18" i="11"/>
  <c r="Q6" i="11"/>
  <c r="AB10" i="11"/>
  <c r="AB17" i="11"/>
  <c r="Q18" i="11"/>
  <c r="Y10" i="11"/>
  <c r="AB11" i="11"/>
  <c r="Q12" i="11"/>
  <c r="Q14" i="11"/>
  <c r="Q16" i="11"/>
  <c r="AB19" i="11"/>
  <c r="Q20" i="11"/>
  <c r="AB21" i="11"/>
  <c r="P7" i="11"/>
  <c r="Q8" i="11"/>
  <c r="Z8" i="11"/>
  <c r="AB8" i="11"/>
  <c r="Y8" i="11"/>
  <c r="P10" i="11"/>
  <c r="AA10" i="11"/>
  <c r="P11" i="11"/>
  <c r="AA11" i="11"/>
  <c r="P12" i="11"/>
  <c r="Z12" i="11"/>
  <c r="AB12" i="11"/>
  <c r="O13" i="11"/>
  <c r="Q13" i="11"/>
  <c r="AA13" i="11"/>
  <c r="P14" i="11"/>
  <c r="Z14" i="11"/>
  <c r="AB14" i="11"/>
  <c r="O15" i="11"/>
  <c r="Q15" i="11"/>
  <c r="AA15" i="11"/>
  <c r="P16" i="11"/>
  <c r="Z16" i="11"/>
  <c r="AB16" i="11"/>
  <c r="O17" i="11"/>
  <c r="AA18" i="11"/>
  <c r="O19" i="11"/>
  <c r="Q19" i="11"/>
  <c r="AA20" i="11"/>
  <c r="O21" i="11"/>
  <c r="Q21" i="11"/>
  <c r="Q18" i="12"/>
  <c r="Q20" i="12"/>
  <c r="Q22" i="12"/>
  <c r="O23" i="12"/>
  <c r="AB17" i="12"/>
  <c r="AB19" i="12"/>
  <c r="AB21" i="12"/>
  <c r="I24" i="12"/>
  <c r="L18" i="12" s="1"/>
  <c r="K24" i="12"/>
  <c r="V24" i="12"/>
  <c r="Y24" i="12" s="1"/>
  <c r="P18" i="12"/>
  <c r="P20" i="12"/>
  <c r="P22" i="12"/>
  <c r="P6" i="12"/>
  <c r="Z6" i="12"/>
  <c r="AB6" i="12"/>
  <c r="P7" i="12"/>
  <c r="Z7" i="12"/>
  <c r="P8" i="12"/>
  <c r="Z8" i="12"/>
  <c r="P9" i="12"/>
  <c r="Z9" i="12"/>
  <c r="P10" i="12"/>
  <c r="Z10" i="12"/>
  <c r="P11" i="12"/>
  <c r="Z11" i="12"/>
  <c r="P12" i="12"/>
  <c r="Z12" i="12"/>
  <c r="P13" i="12"/>
  <c r="Z13" i="12"/>
  <c r="P14" i="12"/>
  <c r="Z14" i="12"/>
  <c r="P15" i="12"/>
  <c r="Y15" i="12"/>
  <c r="Z15" i="12"/>
  <c r="P16" i="12"/>
  <c r="Q16" i="12"/>
  <c r="J24" i="12"/>
  <c r="T24" i="12"/>
  <c r="W19" i="12" s="1"/>
  <c r="B23" i="12"/>
  <c r="F23" i="12" s="1"/>
  <c r="E9" i="12"/>
  <c r="O6" i="12"/>
  <c r="Q6" i="12"/>
  <c r="U24" i="12"/>
  <c r="X13" i="12" s="1"/>
  <c r="AA6" i="12"/>
  <c r="O7" i="12"/>
  <c r="Q7" i="12"/>
  <c r="AA7" i="12"/>
  <c r="AB7" i="12"/>
  <c r="E8" i="12"/>
  <c r="O8" i="12"/>
  <c r="Q8" i="12"/>
  <c r="AA8" i="12"/>
  <c r="AB8" i="12"/>
  <c r="O9" i="12"/>
  <c r="Q9" i="12"/>
  <c r="AA9" i="12"/>
  <c r="AB9" i="12"/>
  <c r="O10" i="12"/>
  <c r="Q10" i="12"/>
  <c r="AA10" i="12"/>
  <c r="AB10" i="12"/>
  <c r="O11" i="12"/>
  <c r="Q11" i="12"/>
  <c r="AA11" i="12"/>
  <c r="AB11" i="12"/>
  <c r="O12" i="12"/>
  <c r="Q12" i="12"/>
  <c r="AA12" i="12"/>
  <c r="AB12" i="12"/>
  <c r="O13" i="12"/>
  <c r="Q13" i="12"/>
  <c r="AA13" i="12"/>
  <c r="AB13" i="12"/>
  <c r="E14" i="12"/>
  <c r="O14" i="12"/>
  <c r="Q14" i="12"/>
  <c r="AA14" i="12"/>
  <c r="AB14" i="12"/>
  <c r="O15" i="12"/>
  <c r="Q15" i="12"/>
  <c r="AA15" i="12"/>
  <c r="AB15" i="12"/>
  <c r="O16" i="12"/>
  <c r="AA16" i="12"/>
  <c r="Q17" i="12"/>
  <c r="AA18" i="12"/>
  <c r="Q19" i="12"/>
  <c r="AA20" i="12"/>
  <c r="Q21" i="12"/>
  <c r="AA22" i="12"/>
  <c r="Q23" i="12"/>
  <c r="Z16" i="12"/>
  <c r="AB16" i="12"/>
  <c r="P17" i="12"/>
  <c r="AA17" i="12"/>
  <c r="O18" i="12"/>
  <c r="Z18" i="12"/>
  <c r="AB18" i="12"/>
  <c r="P19" i="12"/>
  <c r="AA19" i="12"/>
  <c r="O20" i="12"/>
  <c r="Z20" i="12"/>
  <c r="AB20" i="12"/>
  <c r="P21" i="12"/>
  <c r="AA21" i="12"/>
  <c r="O22" i="12"/>
  <c r="Z22" i="12"/>
  <c r="AB22" i="12"/>
  <c r="P23" i="12"/>
  <c r="B21" i="11"/>
  <c r="U22" i="11"/>
  <c r="X15" i="11" s="1"/>
  <c r="AA6" i="11"/>
  <c r="O7" i="11"/>
  <c r="Z7" i="11"/>
  <c r="AB7" i="11"/>
  <c r="P8" i="11"/>
  <c r="AA8" i="11"/>
  <c r="O9" i="11"/>
  <c r="Z9" i="11"/>
  <c r="AB9" i="11"/>
  <c r="E5" i="11"/>
  <c r="O6" i="11"/>
  <c r="AA7" i="11"/>
  <c r="O8" i="11"/>
  <c r="AA9" i="11"/>
  <c r="P6" i="11"/>
  <c r="Z6" i="11"/>
  <c r="AB6" i="11"/>
  <c r="L11" i="11"/>
  <c r="L12" i="11"/>
  <c r="L13" i="11"/>
  <c r="L15" i="11"/>
  <c r="L16" i="11"/>
  <c r="L17" i="11"/>
  <c r="P17" i="11"/>
  <c r="Y17" i="11"/>
  <c r="Z17" i="11"/>
  <c r="P18" i="11"/>
  <c r="Z18" i="11"/>
  <c r="P19" i="11"/>
  <c r="Y19" i="11"/>
  <c r="Z19" i="11"/>
  <c r="P20" i="11"/>
  <c r="Z20" i="11"/>
  <c r="P21" i="11"/>
  <c r="Y21" i="11"/>
  <c r="Z21" i="11"/>
  <c r="Y12" i="11"/>
  <c r="Y13" i="11"/>
  <c r="Y14" i="11"/>
  <c r="Y16" i="11"/>
  <c r="Q17" i="11"/>
  <c r="Y22" i="11"/>
  <c r="P6" i="10"/>
  <c r="V13" i="10"/>
  <c r="Y12" i="10" s="1"/>
  <c r="Z6" i="10"/>
  <c r="P7" i="10"/>
  <c r="Z7" i="10"/>
  <c r="P8" i="10"/>
  <c r="Z8" i="10"/>
  <c r="P9" i="10"/>
  <c r="Z9" i="10"/>
  <c r="P10" i="10"/>
  <c r="Z10" i="10"/>
  <c r="P11" i="10"/>
  <c r="Z11" i="10"/>
  <c r="P12" i="10"/>
  <c r="Z12" i="10"/>
  <c r="J13" i="10"/>
  <c r="T13" i="10"/>
  <c r="W13" i="10" s="1"/>
  <c r="AB6" i="10"/>
  <c r="O7" i="10"/>
  <c r="Q7" i="10"/>
  <c r="AA7" i="10"/>
  <c r="AB7" i="10"/>
  <c r="O8" i="10"/>
  <c r="Q8" i="10"/>
  <c r="AA8" i="10"/>
  <c r="AB8" i="10"/>
  <c r="O9" i="10"/>
  <c r="Q9" i="10"/>
  <c r="AA9" i="10"/>
  <c r="AB9" i="10"/>
  <c r="O10" i="10"/>
  <c r="Q10" i="10"/>
  <c r="AA10" i="10"/>
  <c r="AB10" i="10"/>
  <c r="O11" i="10"/>
  <c r="Q11" i="10"/>
  <c r="AA11" i="10"/>
  <c r="AB11" i="10"/>
  <c r="O12" i="10"/>
  <c r="Q12" i="10"/>
  <c r="AA12" i="10"/>
  <c r="AB12" i="10"/>
  <c r="B12" i="10"/>
  <c r="I13" i="10"/>
  <c r="K13" i="10"/>
  <c r="O6" i="10"/>
  <c r="Q6" i="10"/>
  <c r="U13" i="10"/>
  <c r="X6" i="10" s="1"/>
  <c r="AA6" i="10"/>
  <c r="P18" i="9"/>
  <c r="P20" i="9"/>
  <c r="P22" i="9"/>
  <c r="Q24" i="9"/>
  <c r="Z17" i="9"/>
  <c r="AB17" i="9"/>
  <c r="Z19" i="9"/>
  <c r="AB19" i="9"/>
  <c r="Z21" i="9"/>
  <c r="AB21" i="9"/>
  <c r="Z23" i="9"/>
  <c r="AB23" i="9"/>
  <c r="P24" i="9"/>
  <c r="Q18" i="9"/>
  <c r="Q20" i="9"/>
  <c r="Q22" i="9"/>
  <c r="P6" i="9"/>
  <c r="P7" i="9"/>
  <c r="Z7" i="9"/>
  <c r="P8" i="9"/>
  <c r="Z8" i="9"/>
  <c r="P9" i="9"/>
  <c r="Z9" i="9"/>
  <c r="P10" i="9"/>
  <c r="Z10" i="9"/>
  <c r="P11" i="9"/>
  <c r="Z11" i="9"/>
  <c r="P12" i="9"/>
  <c r="Z12" i="9"/>
  <c r="P13" i="9"/>
  <c r="Z13" i="9"/>
  <c r="P14" i="9"/>
  <c r="Z14" i="9"/>
  <c r="P15" i="9"/>
  <c r="Z15" i="9"/>
  <c r="P16" i="9"/>
  <c r="Q16" i="9"/>
  <c r="J25" i="9"/>
  <c r="T25" i="9"/>
  <c r="B24" i="9"/>
  <c r="E9" i="9"/>
  <c r="O6" i="9"/>
  <c r="Q6" i="9"/>
  <c r="U25" i="9"/>
  <c r="X22" i="9" s="1"/>
  <c r="O7" i="9"/>
  <c r="Q7" i="9"/>
  <c r="AA7" i="9"/>
  <c r="AB7" i="9"/>
  <c r="O8" i="9"/>
  <c r="Q8" i="9"/>
  <c r="AA8" i="9"/>
  <c r="AB8" i="9"/>
  <c r="O9" i="9"/>
  <c r="Q9" i="9"/>
  <c r="AA9" i="9"/>
  <c r="AB9" i="9"/>
  <c r="O10" i="9"/>
  <c r="Q10" i="9"/>
  <c r="AA10" i="9"/>
  <c r="AB10" i="9"/>
  <c r="O11" i="9"/>
  <c r="Q11" i="9"/>
  <c r="AA11" i="9"/>
  <c r="AB11" i="9"/>
  <c r="O12" i="9"/>
  <c r="Q12" i="9"/>
  <c r="AA12" i="9"/>
  <c r="AB12" i="9"/>
  <c r="O13" i="9"/>
  <c r="Q13" i="9"/>
  <c r="AA13" i="9"/>
  <c r="AB13" i="9"/>
  <c r="O14" i="9"/>
  <c r="Q14" i="9"/>
  <c r="AA14" i="9"/>
  <c r="AB14" i="9"/>
  <c r="O15" i="9"/>
  <c r="Q15" i="9"/>
  <c r="AA15" i="9"/>
  <c r="AB15" i="9"/>
  <c r="O16" i="9"/>
  <c r="AA16" i="9"/>
  <c r="Q17" i="9"/>
  <c r="AA18" i="9"/>
  <c r="Q19" i="9"/>
  <c r="AA20" i="9"/>
  <c r="Q21" i="9"/>
  <c r="AA22" i="9"/>
  <c r="Q23" i="9"/>
  <c r="AA24" i="9"/>
  <c r="Z16" i="9"/>
  <c r="AB16" i="9"/>
  <c r="P17" i="9"/>
  <c r="AA17" i="9"/>
  <c r="O18" i="9"/>
  <c r="Z18" i="9"/>
  <c r="AB18" i="9"/>
  <c r="P19" i="9"/>
  <c r="AA19" i="9"/>
  <c r="O20" i="9"/>
  <c r="Z20" i="9"/>
  <c r="AB20" i="9"/>
  <c r="P21" i="9"/>
  <c r="AA21" i="9"/>
  <c r="O22" i="9"/>
  <c r="Z22" i="9"/>
  <c r="AB22" i="9"/>
  <c r="P23" i="9"/>
  <c r="AA23" i="9"/>
  <c r="O24" i="9"/>
  <c r="Z24" i="9"/>
  <c r="AB24" i="9"/>
  <c r="L26" i="4"/>
  <c r="K27" i="4"/>
  <c r="T27" i="4"/>
  <c r="V27" i="4"/>
  <c r="Y21" i="4" s="1"/>
  <c r="P26" i="4"/>
  <c r="C26" i="4"/>
  <c r="AA7" i="3"/>
  <c r="AA9" i="3"/>
  <c r="AA11" i="3"/>
  <c r="AA13" i="3"/>
  <c r="Z17" i="3"/>
  <c r="AB10" i="3"/>
  <c r="AB12" i="3"/>
  <c r="Z29" i="3"/>
  <c r="AA26" i="4"/>
  <c r="P7" i="4"/>
  <c r="Z11" i="4"/>
  <c r="Z15" i="4"/>
  <c r="P17" i="4"/>
  <c r="AA23" i="4"/>
  <c r="AB26" i="4"/>
  <c r="Z26" i="4"/>
  <c r="Q26" i="4"/>
  <c r="P10" i="4"/>
  <c r="P13" i="4"/>
  <c r="Z19" i="4"/>
  <c r="O21" i="4"/>
  <c r="AA24" i="4"/>
  <c r="O25" i="4"/>
  <c r="Z25" i="4"/>
  <c r="E26" i="4"/>
  <c r="U27" i="4"/>
  <c r="X26" i="4" s="1"/>
  <c r="P8" i="4"/>
  <c r="P9" i="4"/>
  <c r="P11" i="4"/>
  <c r="Z13" i="4"/>
  <c r="P15" i="4"/>
  <c r="Z17" i="4"/>
  <c r="P19" i="4"/>
  <c r="Z20" i="4"/>
  <c r="P23" i="4"/>
  <c r="O24" i="4"/>
  <c r="Z24" i="4"/>
  <c r="P25" i="4"/>
  <c r="AB11" i="4"/>
  <c r="AB13" i="4"/>
  <c r="AB15" i="4"/>
  <c r="AB17" i="4"/>
  <c r="AB19" i="4"/>
  <c r="AB20" i="4"/>
  <c r="Q23" i="4"/>
  <c r="P24" i="4"/>
  <c r="AB24" i="4"/>
  <c r="Q25" i="4"/>
  <c r="AA25" i="4"/>
  <c r="J27" i="4"/>
  <c r="Z7" i="4"/>
  <c r="AB7" i="4"/>
  <c r="Z8" i="4"/>
  <c r="AB8" i="4"/>
  <c r="Z9" i="4"/>
  <c r="AB9" i="4"/>
  <c r="Z10" i="4"/>
  <c r="AB10" i="4"/>
  <c r="P12" i="4"/>
  <c r="Z12" i="4"/>
  <c r="AB12" i="4"/>
  <c r="P14" i="4"/>
  <c r="Z14" i="4"/>
  <c r="AB14" i="4"/>
  <c r="P16" i="4"/>
  <c r="Z16" i="4"/>
  <c r="AB16" i="4"/>
  <c r="P18" i="4"/>
  <c r="Z18" i="4"/>
  <c r="AB18" i="4"/>
  <c r="P20" i="4"/>
  <c r="Z22" i="4"/>
  <c r="AB22" i="4"/>
  <c r="Z23" i="4"/>
  <c r="AB23" i="4"/>
  <c r="Q24" i="4"/>
  <c r="AB25" i="4"/>
  <c r="O6" i="4"/>
  <c r="Q6" i="4"/>
  <c r="AA6" i="4"/>
  <c r="O7" i="4"/>
  <c r="Q7" i="4"/>
  <c r="AA7" i="4"/>
  <c r="O8" i="4"/>
  <c r="Q8" i="4"/>
  <c r="AA8" i="4"/>
  <c r="O9" i="4"/>
  <c r="Q9" i="4"/>
  <c r="AA9" i="4"/>
  <c r="O10" i="4"/>
  <c r="Q10" i="4"/>
  <c r="AA10" i="4"/>
  <c r="O11" i="4"/>
  <c r="Q11" i="4"/>
  <c r="AA11" i="4"/>
  <c r="O12" i="4"/>
  <c r="Q12" i="4"/>
  <c r="AA12" i="4"/>
  <c r="O13" i="4"/>
  <c r="Q13" i="4"/>
  <c r="AA13" i="4"/>
  <c r="E14" i="4"/>
  <c r="O14" i="4"/>
  <c r="Q14" i="4"/>
  <c r="AA14" i="4"/>
  <c r="O15" i="4"/>
  <c r="Q15" i="4"/>
  <c r="AA15" i="4"/>
  <c r="E16" i="4"/>
  <c r="O16" i="4"/>
  <c r="Q16" i="4"/>
  <c r="AA16" i="4"/>
  <c r="O17" i="4"/>
  <c r="Q17" i="4"/>
  <c r="AA17" i="4"/>
  <c r="E18" i="4"/>
  <c r="O18" i="4"/>
  <c r="Q18" i="4"/>
  <c r="AA18" i="4"/>
  <c r="O19" i="4"/>
  <c r="Q19" i="4"/>
  <c r="AA19" i="4"/>
  <c r="E20" i="4"/>
  <c r="O20" i="4"/>
  <c r="Q20" i="4"/>
  <c r="AA20" i="4"/>
  <c r="Q21" i="4"/>
  <c r="AA21" i="4"/>
  <c r="O22" i="4"/>
  <c r="P6" i="4"/>
  <c r="Z6" i="4"/>
  <c r="AB6" i="4"/>
  <c r="P21" i="4"/>
  <c r="Z21" i="4"/>
  <c r="AB21" i="4"/>
  <c r="E22" i="4"/>
  <c r="P22" i="4"/>
  <c r="Q22" i="4"/>
  <c r="AA22" i="4"/>
  <c r="O23" i="4"/>
  <c r="AB6" i="3"/>
  <c r="AB8" i="3"/>
  <c r="AB7" i="3"/>
  <c r="AB9" i="3"/>
  <c r="AB11" i="3"/>
  <c r="AB17" i="3"/>
  <c r="AB21" i="3"/>
  <c r="AB25" i="3"/>
  <c r="AB29" i="3"/>
  <c r="AA6" i="3"/>
  <c r="AA8" i="3"/>
  <c r="AA10" i="3"/>
  <c r="AA12" i="3"/>
  <c r="Z15" i="3"/>
  <c r="AB15" i="3"/>
  <c r="Z19" i="3"/>
  <c r="AB19" i="3"/>
  <c r="Z23" i="3"/>
  <c r="AB23" i="3"/>
  <c r="Z27" i="3"/>
  <c r="AB27" i="3"/>
  <c r="T39" i="3"/>
  <c r="W11" i="3" s="1"/>
  <c r="V39" i="3"/>
  <c r="Y14" i="3" s="1"/>
  <c r="Z6" i="3"/>
  <c r="Z7" i="3"/>
  <c r="Z8" i="3"/>
  <c r="Z9" i="3"/>
  <c r="Z10" i="3"/>
  <c r="Z11" i="3"/>
  <c r="Z12" i="3"/>
  <c r="Z13" i="3"/>
  <c r="AB13" i="3"/>
  <c r="Z14" i="3"/>
  <c r="AB14" i="3"/>
  <c r="AA16" i="3"/>
  <c r="AA18" i="3"/>
  <c r="AA20" i="3"/>
  <c r="AA22" i="3"/>
  <c r="AA24" i="3"/>
  <c r="AA26" i="3"/>
  <c r="AA28" i="3"/>
  <c r="AA30" i="3"/>
  <c r="AB31" i="3"/>
  <c r="AB33" i="3"/>
  <c r="AB35" i="3"/>
  <c r="AB37" i="3"/>
  <c r="U39" i="3"/>
  <c r="X16" i="3" s="1"/>
  <c r="AA15" i="3"/>
  <c r="Z16" i="3"/>
  <c r="AB16" i="3"/>
  <c r="AA17" i="3"/>
  <c r="Z18" i="3"/>
  <c r="AB18" i="3"/>
  <c r="AA19" i="3"/>
  <c r="Z20" i="3"/>
  <c r="AB20" i="3"/>
  <c r="AA21" i="3"/>
  <c r="Z22" i="3"/>
  <c r="AB22" i="3"/>
  <c r="AA23" i="3"/>
  <c r="Z24" i="3"/>
  <c r="AB24" i="3"/>
  <c r="AA25" i="3"/>
  <c r="Z26" i="3"/>
  <c r="AB26" i="3"/>
  <c r="AA27" i="3"/>
  <c r="Z28" i="3"/>
  <c r="AB28" i="3"/>
  <c r="AA29" i="3"/>
  <c r="Z30" i="3"/>
  <c r="AB30" i="3"/>
  <c r="Z31" i="3"/>
  <c r="AB32" i="3"/>
  <c r="Z33" i="3"/>
  <c r="AB34" i="3"/>
  <c r="Z35" i="3"/>
  <c r="AB36" i="3"/>
  <c r="Z37" i="3"/>
  <c r="AB38" i="3"/>
  <c r="AA31" i="3"/>
  <c r="AA32" i="3"/>
  <c r="AA33" i="3"/>
  <c r="AA34" i="3"/>
  <c r="AA35" i="3"/>
  <c r="AA36" i="3"/>
  <c r="AA37" i="3"/>
  <c r="AA38" i="3"/>
  <c r="E15" i="12"/>
  <c r="E10" i="12"/>
  <c r="E12" i="12"/>
  <c r="E12" i="4"/>
  <c r="C23" i="4"/>
  <c r="C9" i="4"/>
  <c r="C7" i="4"/>
  <c r="C14" i="4"/>
  <c r="C6" i="4"/>
  <c r="C8" i="4"/>
  <c r="C16" i="4"/>
  <c r="C22" i="4"/>
  <c r="C5" i="4"/>
  <c r="C20" i="4"/>
  <c r="C18" i="4"/>
  <c r="E13" i="12"/>
  <c r="E11" i="12"/>
  <c r="E18" i="11"/>
  <c r="E19" i="11"/>
  <c r="E20" i="11"/>
  <c r="E9" i="4"/>
  <c r="Y25" i="4"/>
  <c r="C12" i="4"/>
  <c r="C24" i="4"/>
  <c r="C21" i="4"/>
  <c r="C19" i="4"/>
  <c r="C17" i="4"/>
  <c r="C15" i="4"/>
  <c r="C13" i="4"/>
  <c r="C11" i="4"/>
  <c r="C10" i="4"/>
  <c r="C25" i="4"/>
  <c r="E16" i="9"/>
  <c r="E8" i="9"/>
  <c r="E14" i="9"/>
  <c r="E12" i="9"/>
  <c r="E10" i="9"/>
  <c r="E15" i="9"/>
  <c r="E13" i="9"/>
  <c r="E11" i="9"/>
  <c r="E25" i="4"/>
  <c r="E21" i="4"/>
  <c r="E19" i="4"/>
  <c r="E17" i="4"/>
  <c r="E15" i="4"/>
  <c r="E13" i="4"/>
  <c r="E11" i="4"/>
  <c r="E7" i="4"/>
  <c r="E21" i="12"/>
  <c r="E19" i="12"/>
  <c r="E17" i="12"/>
  <c r="E22" i="12"/>
  <c r="E20" i="12"/>
  <c r="E18" i="12"/>
  <c r="E23" i="12"/>
  <c r="E5" i="12"/>
  <c r="E7" i="12"/>
  <c r="E6" i="12"/>
  <c r="C23" i="12"/>
  <c r="L8" i="11"/>
  <c r="L6" i="11"/>
  <c r="L9" i="11"/>
  <c r="L22" i="11"/>
  <c r="L21" i="11"/>
  <c r="L20" i="11"/>
  <c r="L19" i="11"/>
  <c r="L18" i="11"/>
  <c r="E21" i="11"/>
  <c r="E17" i="11"/>
  <c r="E16" i="11"/>
  <c r="E15" i="11"/>
  <c r="E14" i="11"/>
  <c r="E13" i="11"/>
  <c r="E12" i="11"/>
  <c r="E11" i="11"/>
  <c r="E10" i="11"/>
  <c r="E9" i="11"/>
  <c r="E7" i="11"/>
  <c r="E8" i="11"/>
  <c r="E6" i="11"/>
  <c r="E5" i="10"/>
  <c r="E12" i="10"/>
  <c r="E10" i="10"/>
  <c r="E8" i="10"/>
  <c r="E11" i="10"/>
  <c r="E9" i="10"/>
  <c r="E7" i="10"/>
  <c r="E6" i="10"/>
  <c r="E23" i="9"/>
  <c r="E21" i="9"/>
  <c r="E19" i="9"/>
  <c r="E17" i="9"/>
  <c r="E22" i="9"/>
  <c r="E20" i="9"/>
  <c r="E18" i="9"/>
  <c r="E24" i="9"/>
  <c r="E5" i="9"/>
  <c r="E7" i="9"/>
  <c r="E6" i="9"/>
  <c r="L7" i="4"/>
  <c r="L18" i="4"/>
  <c r="L14" i="4"/>
  <c r="E5" i="4"/>
  <c r="E24" i="4"/>
  <c r="E10" i="4"/>
  <c r="E8" i="4"/>
  <c r="E6" i="4"/>
  <c r="E23" i="4"/>
  <c r="W24" i="12" l="1"/>
  <c r="AE24" i="12"/>
  <c r="N20" i="3"/>
  <c r="AE39" i="3"/>
  <c r="N11" i="11"/>
  <c r="AE22" i="11"/>
  <c r="M8" i="4"/>
  <c r="AD27" i="4"/>
  <c r="C20" i="9"/>
  <c r="F24" i="9"/>
  <c r="N12" i="10"/>
  <c r="AE13" i="10"/>
  <c r="C5" i="11"/>
  <c r="F21" i="11"/>
  <c r="L8" i="12"/>
  <c r="AC24" i="12"/>
  <c r="M20" i="3"/>
  <c r="AD39" i="3"/>
  <c r="M19" i="11"/>
  <c r="AD22" i="11"/>
  <c r="W21" i="4"/>
  <c r="AC27" i="4"/>
  <c r="L6" i="10"/>
  <c r="AC13" i="10"/>
  <c r="M6" i="10"/>
  <c r="AD13" i="10"/>
  <c r="L16" i="9"/>
  <c r="AC25" i="9"/>
  <c r="L12" i="3"/>
  <c r="AC39" i="3"/>
  <c r="L7" i="11"/>
  <c r="AC22" i="11"/>
  <c r="X14" i="11"/>
  <c r="N24" i="4"/>
  <c r="AE27" i="4"/>
  <c r="M21" i="9"/>
  <c r="AD25" i="9"/>
  <c r="C7" i="10"/>
  <c r="F12" i="10"/>
  <c r="M19" i="12"/>
  <c r="AD24" i="12"/>
  <c r="N6" i="9"/>
  <c r="AE25" i="9"/>
  <c r="N7" i="11"/>
  <c r="L14" i="11"/>
  <c r="L10" i="11"/>
  <c r="Y8" i="9"/>
  <c r="Y6" i="9"/>
  <c r="W21" i="9"/>
  <c r="W6" i="9"/>
  <c r="X11" i="9"/>
  <c r="X6" i="9"/>
  <c r="Y16" i="4"/>
  <c r="X11" i="4"/>
  <c r="X12" i="4"/>
  <c r="X23" i="4"/>
  <c r="Y12" i="4"/>
  <c r="X18" i="11"/>
  <c r="M8" i="12"/>
  <c r="Y8" i="4"/>
  <c r="X13" i="11"/>
  <c r="X22" i="11"/>
  <c r="X7" i="11"/>
  <c r="Y15" i="4"/>
  <c r="Y10" i="4"/>
  <c r="L8" i="10"/>
  <c r="Y7" i="4"/>
  <c r="Y18" i="4"/>
  <c r="Y27" i="4"/>
  <c r="M37" i="3"/>
  <c r="M21" i="3"/>
  <c r="X13" i="4"/>
  <c r="X7" i="4"/>
  <c r="X14" i="4"/>
  <c r="X17" i="4"/>
  <c r="X10" i="4"/>
  <c r="X27" i="4"/>
  <c r="X19" i="4"/>
  <c r="X18" i="4"/>
  <c r="X21" i="4"/>
  <c r="X9" i="4"/>
  <c r="M25" i="4"/>
  <c r="Y37" i="3"/>
  <c r="X22" i="4"/>
  <c r="Y19" i="12"/>
  <c r="L32" i="3"/>
  <c r="M13" i="9"/>
  <c r="L24" i="4"/>
  <c r="N8" i="10"/>
  <c r="M39" i="3"/>
  <c r="M22" i="3"/>
  <c r="M12" i="12"/>
  <c r="X20" i="11"/>
  <c r="X10" i="11"/>
  <c r="X8" i="11"/>
  <c r="W18" i="11"/>
  <c r="M18" i="11"/>
  <c r="L7" i="3"/>
  <c r="L11" i="3"/>
  <c r="L35" i="3"/>
  <c r="L22" i="3"/>
  <c r="M9" i="11"/>
  <c r="M8" i="11"/>
  <c r="X10" i="10"/>
  <c r="N14" i="9"/>
  <c r="W22" i="12"/>
  <c r="X8" i="3"/>
  <c r="M6" i="3"/>
  <c r="M29" i="3"/>
  <c r="M13" i="3"/>
  <c r="M28" i="3"/>
  <c r="Y12" i="3"/>
  <c r="X39" i="3"/>
  <c r="L9" i="4"/>
  <c r="L13" i="4"/>
  <c r="L17" i="4"/>
  <c r="M9" i="9"/>
  <c r="M6" i="9"/>
  <c r="M18" i="9"/>
  <c r="C13" i="9"/>
  <c r="AA22" i="11"/>
  <c r="M7" i="12"/>
  <c r="M11" i="12"/>
  <c r="M15" i="12"/>
  <c r="M18" i="12"/>
  <c r="L27" i="4"/>
  <c r="L8" i="4"/>
  <c r="W23" i="4"/>
  <c r="N23" i="9"/>
  <c r="M14" i="11"/>
  <c r="W13" i="11"/>
  <c r="M17" i="11"/>
  <c r="W10" i="11"/>
  <c r="W6" i="11"/>
  <c r="M14" i="3"/>
  <c r="M33" i="3"/>
  <c r="M25" i="3"/>
  <c r="M17" i="3"/>
  <c r="M9" i="3"/>
  <c r="M12" i="3"/>
  <c r="M36" i="3"/>
  <c r="L38" i="3"/>
  <c r="L26" i="3"/>
  <c r="L16" i="3"/>
  <c r="L6" i="3"/>
  <c r="W16" i="12"/>
  <c r="W21" i="12"/>
  <c r="Y18" i="12"/>
  <c r="Y8" i="12"/>
  <c r="L11" i="12"/>
  <c r="L19" i="12"/>
  <c r="Y15" i="11"/>
  <c r="Y20" i="11"/>
  <c r="Y18" i="11"/>
  <c r="Y7" i="11"/>
  <c r="Y11" i="11"/>
  <c r="Y9" i="11"/>
  <c r="C5" i="10"/>
  <c r="W25" i="3"/>
  <c r="W7" i="12"/>
  <c r="W9" i="12"/>
  <c r="W11" i="12"/>
  <c r="W13" i="12"/>
  <c r="W15" i="12"/>
  <c r="W20" i="12"/>
  <c r="W17" i="12"/>
  <c r="W23" i="12"/>
  <c r="Y6" i="12"/>
  <c r="M9" i="12"/>
  <c r="M10" i="12"/>
  <c r="M13" i="12"/>
  <c r="M14" i="12"/>
  <c r="C15" i="11"/>
  <c r="Y18" i="9"/>
  <c r="W38" i="3"/>
  <c r="W14" i="3"/>
  <c r="W26" i="3"/>
  <c r="W31" i="3"/>
  <c r="W29" i="3"/>
  <c r="W30" i="3"/>
  <c r="W6" i="12"/>
  <c r="W8" i="12"/>
  <c r="W10" i="12"/>
  <c r="W12" i="12"/>
  <c r="W14" i="12"/>
  <c r="W18" i="12"/>
  <c r="L15" i="12"/>
  <c r="L23" i="12"/>
  <c r="L10" i="12"/>
  <c r="L7" i="12"/>
  <c r="L14" i="12"/>
  <c r="L24" i="12"/>
  <c r="C22" i="12"/>
  <c r="C5" i="12"/>
  <c r="M20" i="11"/>
  <c r="C8" i="11"/>
  <c r="C11" i="11"/>
  <c r="M13" i="10"/>
  <c r="L10" i="10"/>
  <c r="L12" i="10"/>
  <c r="C11" i="10"/>
  <c r="W20" i="9"/>
  <c r="W19" i="9"/>
  <c r="W25" i="9"/>
  <c r="N18" i="9"/>
  <c r="N17" i="9"/>
  <c r="N11" i="9"/>
  <c r="M17" i="9"/>
  <c r="N19" i="9"/>
  <c r="N10" i="9"/>
  <c r="N20" i="9"/>
  <c r="N21" i="9"/>
  <c r="N16" i="9"/>
  <c r="N15" i="9"/>
  <c r="N7" i="9"/>
  <c r="X8" i="4"/>
  <c r="X16" i="4"/>
  <c r="X15" i="4"/>
  <c r="X20" i="4"/>
  <c r="X25" i="4"/>
  <c r="X24" i="4"/>
  <c r="Y24" i="4"/>
  <c r="X6" i="4"/>
  <c r="L11" i="4"/>
  <c r="L15" i="4"/>
  <c r="L19" i="4"/>
  <c r="L22" i="4"/>
  <c r="L25" i="4"/>
  <c r="M14" i="4"/>
  <c r="N9" i="4"/>
  <c r="N18" i="4"/>
  <c r="L12" i="4"/>
  <c r="L16" i="4"/>
  <c r="L20" i="4"/>
  <c r="L6" i="4"/>
  <c r="L10" i="4"/>
  <c r="L23" i="4"/>
  <c r="N13" i="4"/>
  <c r="L21" i="4"/>
  <c r="X12" i="3"/>
  <c r="X29" i="3"/>
  <c r="X26" i="3"/>
  <c r="X32" i="3"/>
  <c r="W18" i="3"/>
  <c r="W17" i="3"/>
  <c r="Y27" i="3"/>
  <c r="Y8" i="3"/>
  <c r="W33" i="3"/>
  <c r="X36" i="3"/>
  <c r="W22" i="3"/>
  <c r="W21" i="3"/>
  <c r="Y28" i="3"/>
  <c r="AA27" i="4"/>
  <c r="Y13" i="10"/>
  <c r="C12" i="12"/>
  <c r="Y7" i="10"/>
  <c r="Y9" i="10"/>
  <c r="W16" i="11"/>
  <c r="W14" i="11"/>
  <c r="W17" i="11"/>
  <c r="W11" i="11"/>
  <c r="W7" i="11"/>
  <c r="W9" i="4"/>
  <c r="W9" i="10"/>
  <c r="C6" i="12"/>
  <c r="X9" i="12"/>
  <c r="C16" i="12"/>
  <c r="W12" i="11"/>
  <c r="W21" i="11"/>
  <c r="W20" i="11"/>
  <c r="W9" i="11"/>
  <c r="W14" i="4"/>
  <c r="W18" i="4"/>
  <c r="C7" i="9"/>
  <c r="AA13" i="10"/>
  <c r="X16" i="12"/>
  <c r="Y8" i="10"/>
  <c r="W15" i="11"/>
  <c r="W22" i="11"/>
  <c r="W19" i="11"/>
  <c r="W13" i="4"/>
  <c r="W17" i="4"/>
  <c r="W24" i="4"/>
  <c r="C21" i="9"/>
  <c r="X18" i="9"/>
  <c r="AB25" i="9"/>
  <c r="X15" i="9"/>
  <c r="W8" i="10"/>
  <c r="W12" i="10"/>
  <c r="N7" i="10"/>
  <c r="C6" i="11"/>
  <c r="C10" i="11"/>
  <c r="C14" i="11"/>
  <c r="C21" i="11"/>
  <c r="N20" i="11"/>
  <c r="AB24" i="12"/>
  <c r="Y22" i="12"/>
  <c r="X23" i="9"/>
  <c r="W26" i="4"/>
  <c r="Y23" i="12"/>
  <c r="Y20" i="12"/>
  <c r="C20" i="11"/>
  <c r="N6" i="11"/>
  <c r="L19" i="3"/>
  <c r="P39" i="3"/>
  <c r="L21" i="3"/>
  <c r="N31" i="3"/>
  <c r="L37" i="3"/>
  <c r="L30" i="3"/>
  <c r="L18" i="3"/>
  <c r="L8" i="3"/>
  <c r="W7" i="4"/>
  <c r="W10" i="4"/>
  <c r="W11" i="4"/>
  <c r="W15" i="4"/>
  <c r="W19" i="4"/>
  <c r="X7" i="9"/>
  <c r="W10" i="10"/>
  <c r="W6" i="10"/>
  <c r="N11" i="10"/>
  <c r="C7" i="11"/>
  <c r="C12" i="11"/>
  <c r="C16" i="11"/>
  <c r="Y17" i="12"/>
  <c r="W25" i="4"/>
  <c r="W27" i="4"/>
  <c r="AB27" i="4"/>
  <c r="Y10" i="12"/>
  <c r="Y9" i="12"/>
  <c r="Y12" i="12"/>
  <c r="Y11" i="10"/>
  <c r="Y6" i="10"/>
  <c r="C19" i="11"/>
  <c r="Y7" i="12"/>
  <c r="Y16" i="12"/>
  <c r="L15" i="3"/>
  <c r="L9" i="3"/>
  <c r="L17" i="3"/>
  <c r="L25" i="3"/>
  <c r="L33" i="3"/>
  <c r="L34" i="3"/>
  <c r="L24" i="3"/>
  <c r="L14" i="3"/>
  <c r="N32" i="3"/>
  <c r="W6" i="4"/>
  <c r="W12" i="4"/>
  <c r="W16" i="4"/>
  <c r="W20" i="4"/>
  <c r="Z27" i="4"/>
  <c r="W7" i="10"/>
  <c r="W11" i="10"/>
  <c r="C9" i="11"/>
  <c r="C13" i="11"/>
  <c r="C17" i="11"/>
  <c r="AA24" i="12"/>
  <c r="Y21" i="12"/>
  <c r="W22" i="4"/>
  <c r="W8" i="4"/>
  <c r="Y14" i="12"/>
  <c r="Y13" i="12"/>
  <c r="N25" i="3"/>
  <c r="N11" i="3"/>
  <c r="W7" i="3"/>
  <c r="W36" i="3"/>
  <c r="W35" i="3"/>
  <c r="W32" i="3"/>
  <c r="W12" i="3"/>
  <c r="W10" i="3"/>
  <c r="W8" i="3"/>
  <c r="M11" i="4"/>
  <c r="M20" i="4"/>
  <c r="M21" i="4"/>
  <c r="X17" i="9"/>
  <c r="X21" i="9"/>
  <c r="X25" i="9"/>
  <c r="X14" i="9"/>
  <c r="X12" i="9"/>
  <c r="X10" i="9"/>
  <c r="X8" i="9"/>
  <c r="C8" i="9"/>
  <c r="C11" i="9"/>
  <c r="Y24" i="9"/>
  <c r="Y25" i="9"/>
  <c r="Y12" i="9"/>
  <c r="Y23" i="9"/>
  <c r="W6" i="3"/>
  <c r="W37" i="3"/>
  <c r="W34" i="3"/>
  <c r="W16" i="3"/>
  <c r="W20" i="3"/>
  <c r="W24" i="3"/>
  <c r="W28" i="3"/>
  <c r="W15" i="3"/>
  <c r="W19" i="3"/>
  <c r="W23" i="3"/>
  <c r="W27" i="3"/>
  <c r="W39" i="3"/>
  <c r="M26" i="4"/>
  <c r="Q27" i="4"/>
  <c r="M7" i="9"/>
  <c r="M11" i="9"/>
  <c r="M15" i="9"/>
  <c r="C5" i="9"/>
  <c r="C17" i="9"/>
  <c r="C24" i="9"/>
  <c r="X16" i="9"/>
  <c r="X20" i="9"/>
  <c r="X24" i="9"/>
  <c r="M24" i="9"/>
  <c r="M23" i="9"/>
  <c r="X9" i="9"/>
  <c r="X13" i="9"/>
  <c r="C9" i="9"/>
  <c r="W9" i="3"/>
  <c r="W13" i="3"/>
  <c r="X19" i="9"/>
  <c r="M12" i="4"/>
  <c r="Y14" i="4"/>
  <c r="Y22" i="4"/>
  <c r="Y11" i="4"/>
  <c r="Y9" i="4"/>
  <c r="Y23" i="4"/>
  <c r="Y19" i="4"/>
  <c r="Y13" i="4"/>
  <c r="Y6" i="4"/>
  <c r="Y20" i="4"/>
  <c r="Y26" i="4"/>
  <c r="Y17" i="4"/>
  <c r="N26" i="4"/>
  <c r="N27" i="4"/>
  <c r="N16" i="4"/>
  <c r="X13" i="10"/>
  <c r="X12" i="10"/>
  <c r="X8" i="10"/>
  <c r="L13" i="10"/>
  <c r="L11" i="10"/>
  <c r="L9" i="10"/>
  <c r="L7" i="10"/>
  <c r="X6" i="11"/>
  <c r="X9" i="11"/>
  <c r="AB22" i="11"/>
  <c r="X11" i="11"/>
  <c r="X16" i="11"/>
  <c r="X12" i="11"/>
  <c r="Z22" i="11"/>
  <c r="X21" i="11"/>
  <c r="X19" i="11"/>
  <c r="X17" i="11"/>
  <c r="X21" i="12"/>
  <c r="X17" i="12"/>
  <c r="X15" i="12"/>
  <c r="X11" i="12"/>
  <c r="X7" i="12"/>
  <c r="X20" i="12"/>
  <c r="C8" i="12"/>
  <c r="C14" i="12"/>
  <c r="C10" i="12"/>
  <c r="C19" i="12"/>
  <c r="C18" i="12"/>
  <c r="M24" i="12"/>
  <c r="M23" i="12"/>
  <c r="M22" i="12"/>
  <c r="M6" i="12"/>
  <c r="N6" i="12"/>
  <c r="N9" i="12"/>
  <c r="M8" i="3"/>
  <c r="M38" i="3"/>
  <c r="M32" i="3"/>
  <c r="M24" i="3"/>
  <c r="M16" i="3"/>
  <c r="M7" i="3"/>
  <c r="M11" i="3"/>
  <c r="M15" i="3"/>
  <c r="M19" i="3"/>
  <c r="M23" i="3"/>
  <c r="M27" i="3"/>
  <c r="M31" i="3"/>
  <c r="M35" i="3"/>
  <c r="M34" i="3"/>
  <c r="M30" i="3"/>
  <c r="M26" i="3"/>
  <c r="M18" i="3"/>
  <c r="M10" i="3"/>
  <c r="M6" i="11"/>
  <c r="M7" i="11"/>
  <c r="M10" i="11"/>
  <c r="M11" i="11"/>
  <c r="M22" i="11"/>
  <c r="M12" i="11"/>
  <c r="M16" i="11"/>
  <c r="Q39" i="3"/>
  <c r="Y9" i="3"/>
  <c r="X30" i="3"/>
  <c r="Y35" i="3"/>
  <c r="X6" i="3"/>
  <c r="X9" i="3"/>
  <c r="X13" i="3"/>
  <c r="X33" i="3"/>
  <c r="X37" i="3"/>
  <c r="Y32" i="3"/>
  <c r="Y19" i="3"/>
  <c r="Y20" i="3"/>
  <c r="X20" i="3"/>
  <c r="X27" i="3"/>
  <c r="X17" i="3"/>
  <c r="Z24" i="12"/>
  <c r="X18" i="12"/>
  <c r="X22" i="12"/>
  <c r="X6" i="12"/>
  <c r="X8" i="12"/>
  <c r="X10" i="12"/>
  <c r="X12" i="12"/>
  <c r="X14" i="12"/>
  <c r="X24" i="12"/>
  <c r="X19" i="12"/>
  <c r="X23" i="12"/>
  <c r="M16" i="12"/>
  <c r="M20" i="12"/>
  <c r="M17" i="12"/>
  <c r="M21" i="12"/>
  <c r="L12" i="12"/>
  <c r="L6" i="12"/>
  <c r="L9" i="12"/>
  <c r="L13" i="12"/>
  <c r="N20" i="12"/>
  <c r="L16" i="12"/>
  <c r="L17" i="12"/>
  <c r="L21" i="12"/>
  <c r="L20" i="12"/>
  <c r="L22" i="12"/>
  <c r="N17" i="12"/>
  <c r="N13" i="12"/>
  <c r="C7" i="12"/>
  <c r="C20" i="12"/>
  <c r="C17" i="12"/>
  <c r="C21" i="12"/>
  <c r="C9" i="12"/>
  <c r="C11" i="12"/>
  <c r="C13" i="12"/>
  <c r="C15" i="12"/>
  <c r="M15" i="11"/>
  <c r="M13" i="11"/>
  <c r="M21" i="11"/>
  <c r="C18" i="11"/>
  <c r="X7" i="10"/>
  <c r="X9" i="10"/>
  <c r="X11" i="10"/>
  <c r="Q13" i="10"/>
  <c r="W8" i="9"/>
  <c r="W9" i="9"/>
  <c r="W12" i="9"/>
  <c r="W13" i="9"/>
  <c r="W16" i="9"/>
  <c r="W24" i="9"/>
  <c r="W23" i="9"/>
  <c r="Y19" i="9"/>
  <c r="Y14" i="9"/>
  <c r="Y10" i="9"/>
  <c r="Y22" i="9"/>
  <c r="L24" i="9"/>
  <c r="L12" i="9"/>
  <c r="L7" i="9"/>
  <c r="C6" i="9"/>
  <c r="C18" i="9"/>
  <c r="C22" i="9"/>
  <c r="C19" i="9"/>
  <c r="C23" i="9"/>
  <c r="C10" i="9"/>
  <c r="C12" i="9"/>
  <c r="C14" i="9"/>
  <c r="M9" i="4"/>
  <c r="M15" i="4"/>
  <c r="P27" i="4"/>
  <c r="M22" i="4"/>
  <c r="M27" i="4"/>
  <c r="N12" i="4"/>
  <c r="N8" i="4"/>
  <c r="M17" i="4"/>
  <c r="N11" i="4"/>
  <c r="N19" i="4"/>
  <c r="N14" i="4"/>
  <c r="N10" i="3"/>
  <c r="N7" i="3"/>
  <c r="N28" i="3"/>
  <c r="N18" i="3"/>
  <c r="N8" i="3"/>
  <c r="N9" i="3"/>
  <c r="N13" i="3"/>
  <c r="N17" i="3"/>
  <c r="N33" i="3"/>
  <c r="N37" i="3"/>
  <c r="N15" i="3"/>
  <c r="N27" i="3"/>
  <c r="N36" i="3"/>
  <c r="N26" i="3"/>
  <c r="N16" i="3"/>
  <c r="O39" i="3"/>
  <c r="N29" i="3"/>
  <c r="N39" i="3"/>
  <c r="N23" i="3"/>
  <c r="N34" i="3"/>
  <c r="N24" i="3"/>
  <c r="N12" i="3"/>
  <c r="E22" i="3"/>
  <c r="E14" i="3"/>
  <c r="E20" i="3"/>
  <c r="E12" i="3"/>
  <c r="C25" i="3"/>
  <c r="C34" i="3"/>
  <c r="C17" i="3"/>
  <c r="C8" i="3"/>
  <c r="C18" i="3"/>
  <c r="C22" i="3"/>
  <c r="C33" i="3"/>
  <c r="C6" i="3"/>
  <c r="C38" i="3"/>
  <c r="C9" i="3"/>
  <c r="C24" i="3"/>
  <c r="C5" i="3"/>
  <c r="Y11" i="12"/>
  <c r="N22" i="12"/>
  <c r="N8" i="12"/>
  <c r="O24" i="12"/>
  <c r="N16" i="12"/>
  <c r="N21" i="12"/>
  <c r="N14" i="12"/>
  <c r="N11" i="12"/>
  <c r="N24" i="12"/>
  <c r="N19" i="12"/>
  <c r="N15" i="12"/>
  <c r="N12" i="12"/>
  <c r="Q24" i="12"/>
  <c r="P24" i="12"/>
  <c r="N18" i="12"/>
  <c r="N23" i="12"/>
  <c r="N10" i="12"/>
  <c r="N7" i="12"/>
  <c r="E16" i="12"/>
  <c r="N9" i="11"/>
  <c r="Q22" i="11"/>
  <c r="N21" i="11"/>
  <c r="N17" i="11"/>
  <c r="N16" i="11"/>
  <c r="N14" i="11"/>
  <c r="N12" i="11"/>
  <c r="N10" i="11"/>
  <c r="N8" i="11"/>
  <c r="N18" i="11"/>
  <c r="N22" i="11"/>
  <c r="P22" i="11"/>
  <c r="O22" i="11"/>
  <c r="N19" i="11"/>
  <c r="N15" i="11"/>
  <c r="N13" i="11"/>
  <c r="Y10" i="10"/>
  <c r="AB13" i="10"/>
  <c r="Z13" i="10"/>
  <c r="M8" i="10"/>
  <c r="M12" i="10"/>
  <c r="O13" i="10"/>
  <c r="N9" i="10"/>
  <c r="N13" i="10"/>
  <c r="M10" i="10"/>
  <c r="M7" i="10"/>
  <c r="M9" i="10"/>
  <c r="M11" i="10"/>
  <c r="P13" i="10"/>
  <c r="N6" i="10"/>
  <c r="N10" i="10"/>
  <c r="C12" i="10"/>
  <c r="C8" i="10"/>
  <c r="C9" i="10"/>
  <c r="C6" i="10"/>
  <c r="C10" i="10"/>
  <c r="W11" i="9"/>
  <c r="W14" i="9"/>
  <c r="W18" i="9"/>
  <c r="W17" i="9"/>
  <c r="Z25" i="9"/>
  <c r="AA25" i="9"/>
  <c r="Y21" i="9"/>
  <c r="Y13" i="9"/>
  <c r="Y9" i="9"/>
  <c r="Y20" i="9"/>
  <c r="W7" i="9"/>
  <c r="W10" i="9"/>
  <c r="W15" i="9"/>
  <c r="W22" i="9"/>
  <c r="Y17" i="9"/>
  <c r="Y15" i="9"/>
  <c r="Y11" i="9"/>
  <c r="Y7" i="9"/>
  <c r="Y16" i="9"/>
  <c r="L18" i="9"/>
  <c r="L10" i="9"/>
  <c r="M8" i="9"/>
  <c r="M10" i="9"/>
  <c r="M12" i="9"/>
  <c r="M14" i="9"/>
  <c r="O25" i="9"/>
  <c r="M20" i="9"/>
  <c r="M19" i="9"/>
  <c r="M25" i="9"/>
  <c r="N22" i="9"/>
  <c r="L20" i="9"/>
  <c r="N25" i="9"/>
  <c r="L23" i="9"/>
  <c r="L21" i="9"/>
  <c r="L19" i="9"/>
  <c r="L17" i="9"/>
  <c r="N13" i="9"/>
  <c r="N9" i="9"/>
  <c r="L8" i="9"/>
  <c r="L15" i="9"/>
  <c r="L9" i="9"/>
  <c r="P25" i="9"/>
  <c r="L25" i="9"/>
  <c r="L6" i="9"/>
  <c r="L13" i="9"/>
  <c r="Q25" i="9"/>
  <c r="M16" i="9"/>
  <c r="M22" i="9"/>
  <c r="N24" i="9"/>
  <c r="L22" i="9"/>
  <c r="N12" i="9"/>
  <c r="N8" i="9"/>
  <c r="L14" i="9"/>
  <c r="L11" i="9"/>
  <c r="C15" i="9"/>
  <c r="C16" i="9"/>
  <c r="M6" i="4"/>
  <c r="M23" i="4"/>
  <c r="M18" i="4"/>
  <c r="M24" i="4"/>
  <c r="N22" i="4"/>
  <c r="N20" i="4"/>
  <c r="M13" i="4"/>
  <c r="N21" i="4"/>
  <c r="N15" i="4"/>
  <c r="N10" i="4"/>
  <c r="M7" i="4"/>
  <c r="M10" i="4"/>
  <c r="O27" i="4"/>
  <c r="M19" i="4"/>
  <c r="N25" i="4"/>
  <c r="N7" i="4"/>
  <c r="M16" i="4"/>
  <c r="N23" i="4"/>
  <c r="N17" i="4"/>
  <c r="N6" i="4"/>
  <c r="X10" i="3"/>
  <c r="X14" i="3"/>
  <c r="X34" i="3"/>
  <c r="X38" i="3"/>
  <c r="Z39" i="3"/>
  <c r="Y21" i="3"/>
  <c r="Y29" i="3"/>
  <c r="Y22" i="3"/>
  <c r="Y30" i="3"/>
  <c r="X24" i="3"/>
  <c r="X19" i="3"/>
  <c r="Y34" i="3"/>
  <c r="X23" i="3"/>
  <c r="Y6" i="3"/>
  <c r="Y10" i="3"/>
  <c r="X18" i="3"/>
  <c r="Y31" i="3"/>
  <c r="Y7" i="3"/>
  <c r="Y11" i="3"/>
  <c r="X22" i="3"/>
  <c r="X7" i="3"/>
  <c r="X11" i="3"/>
  <c r="X31" i="3"/>
  <c r="X35" i="3"/>
  <c r="AA39" i="3"/>
  <c r="Y36" i="3"/>
  <c r="Y15" i="3"/>
  <c r="Y23" i="3"/>
  <c r="Y16" i="3"/>
  <c r="Y24" i="3"/>
  <c r="Y39" i="3"/>
  <c r="X28" i="3"/>
  <c r="X21" i="3"/>
  <c r="Y38" i="3"/>
  <c r="X15" i="3"/>
  <c r="X25" i="3"/>
  <c r="Y17" i="3"/>
  <c r="Y25" i="3"/>
  <c r="Y18" i="3"/>
  <c r="Y26" i="3"/>
  <c r="AB39" i="3"/>
  <c r="Y33" i="3"/>
  <c r="Y13" i="3"/>
  <c r="N21" i="3"/>
  <c r="L23" i="3"/>
  <c r="L27" i="3"/>
  <c r="L31" i="3"/>
  <c r="L39" i="3"/>
  <c r="L13" i="3"/>
  <c r="N19" i="3"/>
  <c r="L29" i="3"/>
  <c r="N35" i="3"/>
  <c r="L36" i="3"/>
  <c r="L28" i="3"/>
  <c r="L20" i="3"/>
  <c r="N38" i="3"/>
  <c r="N30" i="3"/>
  <c r="N22" i="3"/>
  <c r="N14" i="3"/>
  <c r="N6" i="3"/>
  <c r="E8" i="3"/>
  <c r="C10" i="3"/>
  <c r="C26" i="3"/>
  <c r="C37" i="3"/>
  <c r="C29" i="3"/>
  <c r="C21" i="3"/>
  <c r="C13" i="3"/>
  <c r="C16" i="3"/>
  <c r="C32" i="3"/>
  <c r="C31" i="3"/>
  <c r="C23" i="3"/>
  <c r="C15" i="3"/>
  <c r="C7" i="3"/>
  <c r="C12" i="3"/>
  <c r="C28" i="3"/>
  <c r="C14" i="3"/>
  <c r="C30" i="3"/>
  <c r="C35" i="3"/>
  <c r="C27" i="3"/>
  <c r="C19" i="3"/>
  <c r="C11" i="3"/>
  <c r="C20" i="3"/>
</calcChain>
</file>

<file path=xl/sharedStrings.xml><?xml version="1.0" encoding="utf-8"?>
<sst xmlns="http://schemas.openxmlformats.org/spreadsheetml/2006/main" count="653" uniqueCount="146">
  <si>
    <t>Basic Classification</t>
  </si>
  <si>
    <t>Distribution of institutions and enrollments by classification category</t>
  </si>
  <si>
    <t>Distribution of institutions by classification category and control</t>
  </si>
  <si>
    <t>Distribution of enrollments by classification category and control</t>
  </si>
  <si>
    <t>Institutions</t>
  </si>
  <si>
    <t>Enrollment</t>
  </si>
  <si>
    <t>Number of Institutions</t>
  </si>
  <si>
    <t>Column Percentage Distribution</t>
  </si>
  <si>
    <t>Row Percentage Distribution</t>
  </si>
  <si>
    <t>Total Enrollment</t>
  </si>
  <si>
    <t>Average Enrollment</t>
  </si>
  <si>
    <t>Category</t>
  </si>
  <si>
    <t>Number</t>
  </si>
  <si>
    <t>Percent</t>
  </si>
  <si>
    <t>Total</t>
  </si>
  <si>
    <t>Average</t>
  </si>
  <si>
    <t>Public</t>
  </si>
  <si>
    <t>Private, non-profit</t>
  </si>
  <si>
    <t>Private,
for profit</t>
  </si>
  <si>
    <t>Doctoral Universities: Very High Research Activity</t>
  </si>
  <si>
    <t>Doctoral Universities: High Research Activity</t>
  </si>
  <si>
    <t>Doctoral/Professional Universities</t>
  </si>
  <si>
    <t>Master's Colleges &amp; Universities: Larger Programs</t>
  </si>
  <si>
    <t>Master's Colleges &amp; Universities: Medium Programs</t>
  </si>
  <si>
    <t>Master's Colleges &amp; Universities: Small Programs</t>
  </si>
  <si>
    <t>Baccalaureate Colleges: Arts &amp; Sciences Focus</t>
  </si>
  <si>
    <t>Baccalaureate Colleges: Diverse Fields</t>
  </si>
  <si>
    <t>Baccalaureate/Associate's Colleges: Mixed Baccalaureate/Associate's</t>
  </si>
  <si>
    <t>Baccalaureate/Associate's Colleges: Associate's Dominant</t>
  </si>
  <si>
    <t>Associate's Colleges: High Transfer-High Traditional</t>
  </si>
  <si>
    <t>Associate's Colleges: High Transfer-Mixed Traditional/Nontraditional</t>
  </si>
  <si>
    <t>Associate's Colleges: High Transfer-High Nontraditional</t>
  </si>
  <si>
    <t>Associate's Colleges: Mixed Transfer/Career &amp; Technical-High Traditional</t>
  </si>
  <si>
    <t>Associate's Colleges: Mixed Transfer/Career &amp; Technical-Mixed Traditional/Nontraditional</t>
  </si>
  <si>
    <t>Associate's Colleges: Mixed Transfer/Career &amp; Technical-High Nontraditional</t>
  </si>
  <si>
    <t>Associate's Colleges: High Career &amp; Technical-High Traditional</t>
  </si>
  <si>
    <t>Associate's Colleges: High Career &amp; Technical-Mixed Traditional/Nontraditional</t>
  </si>
  <si>
    <t>Associate's Colleges: High Career &amp; Technical-High Nontraditional</t>
  </si>
  <si>
    <t>Special Focus Two-Year: Health Professions</t>
  </si>
  <si>
    <t>Special Focus Two-Year: Technical Professions</t>
  </si>
  <si>
    <t>Special Focus Two-Year: Arts &amp; Design</t>
  </si>
  <si>
    <t>Special Focus Two-Year: Other Fields</t>
  </si>
  <si>
    <t>Special Focus Four-Year: Faith-Related Institutions</t>
  </si>
  <si>
    <t>Special Focus Four-Year: Medical Schools &amp; Centers</t>
  </si>
  <si>
    <t>Special Focus Four-Year: Other Health Professions Schools</t>
  </si>
  <si>
    <t>Special Focus Four-Year: Research Institution</t>
  </si>
  <si>
    <t>Special Focus Four-Year: Engineering and Other Technology-Related Schools</t>
  </si>
  <si>
    <t>Special Focus Four-Year: Business &amp; Management Schools</t>
  </si>
  <si>
    <t>Special Focus Four-Year: Arts, Music &amp; Design Schools</t>
  </si>
  <si>
    <t>Special Focus Four-Year: Law Schools</t>
  </si>
  <si>
    <t>Special Focus Four-Year: Other Special Focus Institutions</t>
  </si>
  <si>
    <t>Tribal Colleges and Universities</t>
  </si>
  <si>
    <t>All Institutions</t>
  </si>
  <si>
    <t>NOTES</t>
  </si>
  <si>
    <t>1. Branch campuses are counted separately if reported separately in IPEDS.</t>
  </si>
  <si>
    <t>2. Fall enrollment does not necessarily reflect the total number of students served over the course of a year.</t>
  </si>
  <si>
    <t>3. Percentage details may not sum to 100 due to rounding.</t>
  </si>
  <si>
    <t>Undergraduate Instructional Program Classification</t>
  </si>
  <si>
    <t>Associate's Colleges: High Transfer</t>
  </si>
  <si>
    <t>Associate's Colleges: Mixed Transfer/Career &amp; Technical</t>
  </si>
  <si>
    <t>Associate's Colleges: High Career &amp; Technical</t>
  </si>
  <si>
    <t>Special Focus: Two-Year Institution</t>
  </si>
  <si>
    <t>Baccalaureate/Associates Colleges</t>
  </si>
  <si>
    <t>Arts &amp; sciences focus, no graduate coexistence</t>
  </si>
  <si>
    <t>Arts &amp; sciences focus, some graduate coexistence</t>
  </si>
  <si>
    <t>Arts &amp; sciences focus, high graduate coexistence</t>
  </si>
  <si>
    <t>Arts &amp; sciences plus professions, no graduate coexistence</t>
  </si>
  <si>
    <t>Arts &amp; sciences plus professions, some graduate coexistence</t>
  </si>
  <si>
    <t>Arts &amp; sciences plus professions, high graduate coexistence</t>
  </si>
  <si>
    <t>Balanced arts &amp; sciences/professions, no graduate coexistence</t>
  </si>
  <si>
    <t>Balanced arts &amp; sciences/professions, some graduate coexistence</t>
  </si>
  <si>
    <t>Balanced arts &amp; sciences/professions, high graduate coexistence</t>
  </si>
  <si>
    <t>Professions plus arts &amp; sciences, no graduate coexistence</t>
  </si>
  <si>
    <t>Professions plus arts &amp; sciences, some graduate coexistence</t>
  </si>
  <si>
    <t>Professions plus arts &amp; sciences, high graduate coexistence</t>
  </si>
  <si>
    <t>Professions focus, no graduate coexistence</t>
  </si>
  <si>
    <t>Professions focus, some graduate coexistence</t>
  </si>
  <si>
    <t>Professions focus, high graduate coexistence</t>
  </si>
  <si>
    <t>Not Classified (Exclusively Graduate Programs)</t>
  </si>
  <si>
    <t>Graduate Instructional Program Classification</t>
  </si>
  <si>
    <t>Postbaccalaureate: Single program-Education</t>
  </si>
  <si>
    <t>Postbaccalaureate: Single program-Business</t>
  </si>
  <si>
    <t>Postbaccalaureate: Single program-Other</t>
  </si>
  <si>
    <t>Postbaccalaureate: Comprehensive programs</t>
  </si>
  <si>
    <t>Postbaccalaureate: Arts &amp; sciences-dominant</t>
  </si>
  <si>
    <t>Postbaccalaureate: Education-dominant, with Arts &amp; Sciences</t>
  </si>
  <si>
    <t>Postbaccalaureate: Business-dominant, with Arts &amp; Sciences</t>
  </si>
  <si>
    <t>Postbaccalaureate: Other-dominant, with Arts &amp; Sciences</t>
  </si>
  <si>
    <t>Postbaccalaureate: Education-dominant, with other professional programs</t>
  </si>
  <si>
    <t>Postbaccalaureate: Business-dominant, with other professional programs</t>
  </si>
  <si>
    <t>Postbaccalaureate: Other-dominant, with other professional programs</t>
  </si>
  <si>
    <t>Research Doctoral: Single program-Education</t>
  </si>
  <si>
    <t>Research Doctoral: Single program-Other</t>
  </si>
  <si>
    <t>Research Doctoral: Comprehensive programs, with medical/veterinary school</t>
  </si>
  <si>
    <t>Research Doctoral: Comprehensive programs, no medical/veterinary school</t>
  </si>
  <si>
    <t>Research Doctoral: Humanities/social sciences-dominant</t>
  </si>
  <si>
    <t>Research Doctoral: STEM-dominant</t>
  </si>
  <si>
    <t>Research Doctoral: Professional-dominant</t>
  </si>
  <si>
    <t>Not classified (Exclusively Undergraduate)</t>
  </si>
  <si>
    <t>Enrollment Profile Classification</t>
  </si>
  <si>
    <t>Exclusively undergraduate two-year</t>
  </si>
  <si>
    <t>Exclusively undergraduate four-year</t>
  </si>
  <si>
    <t>Very high undergraduate</t>
  </si>
  <si>
    <t>High undergraduate</t>
  </si>
  <si>
    <t>Majority undergraduate</t>
  </si>
  <si>
    <t>Majority graduate</t>
  </si>
  <si>
    <t>Exclusively graduate</t>
  </si>
  <si>
    <t>Undergraduate Profile Classification</t>
  </si>
  <si>
    <t>Two-year, higher part-time</t>
  </si>
  <si>
    <t>Two-year, mixed part/full-time</t>
  </si>
  <si>
    <t>Two-year, medium full-time</t>
  </si>
  <si>
    <t>Two-year, higher full-time</t>
  </si>
  <si>
    <t>Four-year, higher part-time</t>
  </si>
  <si>
    <t>Four-year, medium full-time, inclusive, lower transfer-in</t>
  </si>
  <si>
    <t>Four-year, medium full-time, inclusive, higher transfer-in</t>
  </si>
  <si>
    <t>Four-year, medium full-time, selective, lower transfer-in</t>
  </si>
  <si>
    <t>Four-year, medium full-time , selective, higher transfer-in</t>
  </si>
  <si>
    <t>Four-year, full-time, inclusive, lower transfer-in</t>
  </si>
  <si>
    <t>Four-year, full-time, inclusive, higher transfer-in</t>
  </si>
  <si>
    <t>Four-year, full-time, selective, lower transfer-in</t>
  </si>
  <si>
    <t>Four-year, full-time, selective, higher transfer-in</t>
  </si>
  <si>
    <t>Four-year, full-time, more selective, lower transfer-in</t>
  </si>
  <si>
    <t>Four-year, full-time, more selective, higher transfer-in</t>
  </si>
  <si>
    <t>Not classified (Exclusively Graduate)</t>
  </si>
  <si>
    <t>Size and Setting Classification</t>
  </si>
  <si>
    <t>Two-year, very small</t>
  </si>
  <si>
    <t>Two-year, small</t>
  </si>
  <si>
    <t>Two-year, medium</t>
  </si>
  <si>
    <t>Two-year, large</t>
  </si>
  <si>
    <t>Two-year, very large</t>
  </si>
  <si>
    <t>Four-year, very small, primarily nonresidential</t>
  </si>
  <si>
    <t>Four-year, very small, primarily residential</t>
  </si>
  <si>
    <t>Four-year, very small, highly residential</t>
  </si>
  <si>
    <t>Four-year, small, primarily nonresidential</t>
  </si>
  <si>
    <t>Four-year, small, primarily residential</t>
  </si>
  <si>
    <t>Four-year, small, highly residential</t>
  </si>
  <si>
    <t>Four-year, medium, primarily nonresidential</t>
  </si>
  <si>
    <t>Four-year, medium, primarily residential</t>
  </si>
  <si>
    <t>Four-year, medium, highly residential</t>
  </si>
  <si>
    <t>Four-year, large, primarily nonresidential</t>
  </si>
  <si>
    <t>Four-year, large, primarily residential</t>
  </si>
  <si>
    <t>Four-year, large, highly residential</t>
  </si>
  <si>
    <t>Exclusively graduate/professional</t>
  </si>
  <si>
    <t>-</t>
  </si>
  <si>
    <t>Version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</si>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</sst>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3" fontId="0" fillId="0" borderId="0" xfId="0" applyNumberFormat="1"/>
    <xf numFmtId="0" fontId="18" fillId="0" borderId="0" xfId="0" applyFont="1"/>
    <xf numFmtId="0" fontId="0" fillId="0" borderId="10" xfId="0" applyBorder="1"/>
    <xf numFmtId="0" fontId="0" fillId="0" borderId="14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164" fontId="0" fillId="0" borderId="0" xfId="42" applyNumberFormat="1" applyFont="1"/>
    <xf numFmtId="3" fontId="0" fillId="0" borderId="19" xfId="0" applyNumberFormat="1" applyBorder="1"/>
    <xf numFmtId="164" fontId="0" fillId="0" borderId="0" xfId="42" applyNumberFormat="1" applyFont="1" applyBorder="1"/>
    <xf numFmtId="164" fontId="0" fillId="0" borderId="19" xfId="42" applyNumberFormat="1" applyFont="1" applyBorder="1"/>
    <xf numFmtId="164" fontId="0" fillId="0" borderId="21" xfId="42" applyNumberFormat="1" applyFont="1" applyBorder="1"/>
    <xf numFmtId="3" fontId="0" fillId="0" borderId="19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22" xfId="0" applyBorder="1"/>
    <xf numFmtId="3" fontId="0" fillId="0" borderId="22" xfId="0" applyNumberFormat="1" applyBorder="1"/>
    <xf numFmtId="164" fontId="0" fillId="0" borderId="22" xfId="42" applyNumberFormat="1" applyFont="1" applyBorder="1"/>
    <xf numFmtId="3" fontId="0" fillId="0" borderId="23" xfId="0" applyNumberFormat="1" applyBorder="1"/>
    <xf numFmtId="164" fontId="0" fillId="0" borderId="23" xfId="42" applyNumberFormat="1" applyFont="1" applyBorder="1"/>
    <xf numFmtId="164" fontId="0" fillId="0" borderId="24" xfId="42" applyNumberFormat="1" applyFont="1" applyBorder="1"/>
    <xf numFmtId="3" fontId="0" fillId="0" borderId="23" xfId="0" applyNumberForma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0" fontId="19" fillId="0" borderId="0" xfId="0" applyFont="1"/>
    <xf numFmtId="15" fontId="0" fillId="0" borderId="0" xfId="0" applyNumberFormat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zoomScaleNormal="100" workbookViewId="0"/>
  </sheetViews>
  <sheetFormatPr defaultRowHeight="15" x14ac:dyDescent="0.25"/>
  <cols>
    <col min="1" max="1" width="80.42578125" customWidth="1"/>
    <col min="2" max="3" width="9.7109375" customWidth="1"/>
    <col min="4" max="4" width="11.7109375" customWidth="1"/>
    <col min="5" max="6" width="9.7109375" customWidth="1"/>
    <col min="8" max="8" width="82.85546875" bestFit="1" customWidth="1"/>
    <col min="9" max="17" width="9.7109375" customWidth="1"/>
    <col min="19" max="19" width="82.85546875" bestFit="1" customWidth="1"/>
    <col min="20" max="22" width="10.7109375" customWidth="1"/>
    <col min="23" max="31" width="9.7109375" customWidth="1"/>
  </cols>
  <sheetData>
    <row r="1" spans="1:31" ht="18.75" x14ac:dyDescent="0.3">
      <c r="A1" s="22" t="s">
        <v>0</v>
      </c>
      <c r="H1" s="22" t="s">
        <v>0</v>
      </c>
      <c r="S1" s="22" t="s">
        <v>0</v>
      </c>
    </row>
    <row r="2" spans="1:31" ht="19.5" thickBot="1" x14ac:dyDescent="0.35">
      <c r="A2" s="2" t="s">
        <v>1</v>
      </c>
      <c r="H2" s="2" t="s">
        <v>2</v>
      </c>
      <c r="S2" s="2" t="s">
        <v>3</v>
      </c>
    </row>
    <row r="3" spans="1:31" x14ac:dyDescent="0.25">
      <c r="A3" s="3"/>
      <c r="B3" s="25" t="s">
        <v>4</v>
      </c>
      <c r="C3" s="26"/>
      <c r="D3" s="24" t="s">
        <v>5</v>
      </c>
      <c r="E3" s="25"/>
      <c r="F3" s="25"/>
      <c r="H3" s="3"/>
      <c r="I3" s="25" t="s">
        <v>6</v>
      </c>
      <c r="J3" s="25"/>
      <c r="K3" s="26"/>
      <c r="L3" s="24" t="s">
        <v>7</v>
      </c>
      <c r="M3" s="25"/>
      <c r="N3" s="26"/>
      <c r="O3" s="24" t="s">
        <v>8</v>
      </c>
      <c r="P3" s="25"/>
      <c r="Q3" s="25"/>
      <c r="S3" s="3"/>
      <c r="T3" s="25" t="s">
        <v>9</v>
      </c>
      <c r="U3" s="25"/>
      <c r="V3" s="25"/>
      <c r="W3" s="24" t="s">
        <v>7</v>
      </c>
      <c r="X3" s="25"/>
      <c r="Y3" s="26"/>
      <c r="Z3" s="25" t="s">
        <v>8</v>
      </c>
      <c r="AA3" s="25"/>
      <c r="AB3" s="25"/>
      <c r="AC3" s="24" t="s">
        <v>10</v>
      </c>
      <c r="AD3" s="25"/>
      <c r="AE3" s="25"/>
    </row>
    <row r="4" spans="1:31" ht="15" customHeight="1" x14ac:dyDescent="0.25">
      <c r="A4" s="4" t="s">
        <v>11</v>
      </c>
      <c r="B4" s="5" t="s">
        <v>12</v>
      </c>
      <c r="C4" s="5" t="s">
        <v>13</v>
      </c>
      <c r="D4" s="6" t="s">
        <v>14</v>
      </c>
      <c r="E4" s="5" t="s">
        <v>13</v>
      </c>
      <c r="F4" s="5" t="s">
        <v>15</v>
      </c>
      <c r="I4" s="29" t="s">
        <v>16</v>
      </c>
      <c r="J4" s="27" t="s">
        <v>17</v>
      </c>
      <c r="K4" s="31" t="s">
        <v>18</v>
      </c>
      <c r="L4" s="33" t="s">
        <v>16</v>
      </c>
      <c r="M4" s="27" t="s">
        <v>17</v>
      </c>
      <c r="N4" s="31" t="s">
        <v>18</v>
      </c>
      <c r="O4" s="33" t="s">
        <v>16</v>
      </c>
      <c r="P4" s="27" t="s">
        <v>17</v>
      </c>
      <c r="Q4" s="27" t="s">
        <v>18</v>
      </c>
      <c r="T4" s="29" t="s">
        <v>16</v>
      </c>
      <c r="U4" s="27" t="s">
        <v>17</v>
      </c>
      <c r="V4" s="31" t="s">
        <v>18</v>
      </c>
      <c r="W4" s="29" t="s">
        <v>16</v>
      </c>
      <c r="X4" s="27" t="s">
        <v>17</v>
      </c>
      <c r="Y4" s="31" t="s">
        <v>18</v>
      </c>
      <c r="Z4" s="33" t="s">
        <v>16</v>
      </c>
      <c r="AA4" s="27" t="s">
        <v>17</v>
      </c>
      <c r="AB4" s="27" t="s">
        <v>18</v>
      </c>
      <c r="AC4" s="33" t="s">
        <v>16</v>
      </c>
      <c r="AD4" s="27" t="s">
        <v>17</v>
      </c>
      <c r="AE4" s="27" t="s">
        <v>18</v>
      </c>
    </row>
    <row r="5" spans="1:31" x14ac:dyDescent="0.25">
      <c r="A5" t="s">
        <v>19</v>
      </c>
      <c r="B5" s="1">
        <v>146</v>
      </c>
      <c r="C5" s="7">
        <f>B5/B$38</f>
        <v>3.7065244986037069E-2</v>
      </c>
      <c r="D5" s="8">
        <v>4246901</v>
      </c>
      <c r="E5" s="9">
        <f>D5/D$38</f>
        <v>0.21880587324306561</v>
      </c>
      <c r="F5" s="1">
        <f>D5/B5</f>
        <v>29088.363013698628</v>
      </c>
      <c r="H5" s="4" t="s">
        <v>11</v>
      </c>
      <c r="I5" s="30"/>
      <c r="J5" s="28"/>
      <c r="K5" s="32"/>
      <c r="L5" s="34"/>
      <c r="M5" s="28"/>
      <c r="N5" s="32"/>
      <c r="O5" s="34"/>
      <c r="P5" s="28"/>
      <c r="Q5" s="28"/>
      <c r="S5" s="4" t="s">
        <v>11</v>
      </c>
      <c r="T5" s="30"/>
      <c r="U5" s="28"/>
      <c r="V5" s="32"/>
      <c r="W5" s="30"/>
      <c r="X5" s="28"/>
      <c r="Y5" s="32"/>
      <c r="Z5" s="34"/>
      <c r="AA5" s="28"/>
      <c r="AB5" s="28"/>
      <c r="AC5" s="34"/>
      <c r="AD5" s="28"/>
      <c r="AE5" s="28"/>
    </row>
    <row r="6" spans="1:31" x14ac:dyDescent="0.25">
      <c r="A6" t="s">
        <v>20</v>
      </c>
      <c r="B6" s="1">
        <v>133</v>
      </c>
      <c r="C6" s="7">
        <f t="shared" ref="C6:E37" si="0">B6/B$38</f>
        <v>3.3764914953033763E-2</v>
      </c>
      <c r="D6" s="8">
        <v>1970055</v>
      </c>
      <c r="E6" s="9">
        <f t="shared" si="0"/>
        <v>0.10149980058679672</v>
      </c>
      <c r="F6" s="1">
        <f t="shared" ref="F6:F38" si="1">D6/B6</f>
        <v>14812.443609022557</v>
      </c>
      <c r="H6" t="s">
        <v>19</v>
      </c>
      <c r="I6" s="1">
        <v>107</v>
      </c>
      <c r="J6" s="1">
        <v>39</v>
      </c>
      <c r="K6" s="1">
        <v>0</v>
      </c>
      <c r="L6" s="10">
        <f>I6/I$39</f>
        <v>6.5724815724815727E-2</v>
      </c>
      <c r="M6" s="9">
        <f t="shared" ref="M6:N39" si="2">J6/J$39</f>
        <v>2.34093637454982E-2</v>
      </c>
      <c r="N6" s="11">
        <f t="shared" si="2"/>
        <v>0</v>
      </c>
      <c r="O6" s="9">
        <f>I6/SUM($I6:$K6)</f>
        <v>0.73287671232876717</v>
      </c>
      <c r="P6" s="9">
        <f t="shared" ref="P6:Q21" si="3">J6/SUM($I6:$K6)</f>
        <v>0.26712328767123289</v>
      </c>
      <c r="Q6" s="9">
        <f t="shared" si="3"/>
        <v>0</v>
      </c>
      <c r="S6" t="s">
        <v>19</v>
      </c>
      <c r="T6" s="1">
        <v>3533977</v>
      </c>
      <c r="U6" s="1">
        <v>712924</v>
      </c>
      <c r="V6" s="1">
        <v>0</v>
      </c>
      <c r="W6" s="10">
        <f>T6/T$39</f>
        <v>0.25006934622361693</v>
      </c>
      <c r="X6" s="9">
        <f t="shared" ref="X6:Y39" si="4">U6/U$39</f>
        <v>0.16313893550679834</v>
      </c>
      <c r="Y6" s="11">
        <f t="shared" si="4"/>
        <v>0</v>
      </c>
      <c r="Z6" s="9">
        <f>T6/SUM($T6:$V6)</f>
        <v>0.83213077017806636</v>
      </c>
      <c r="AA6" s="9">
        <f t="shared" ref="AA6:AB21" si="5">U6/SUM($T6:$V6)</f>
        <v>0.1678692298219337</v>
      </c>
      <c r="AB6" s="9">
        <f t="shared" si="5"/>
        <v>0</v>
      </c>
      <c r="AC6" s="12">
        <f>IF(I6=0,"-",T6/I6)</f>
        <v>33027.82242990654</v>
      </c>
      <c r="AD6" s="13">
        <f t="shared" ref="AD6:AE21" si="6">IF(J6=0,"-",U6/J6)</f>
        <v>18280.102564102563</v>
      </c>
      <c r="AE6" s="13" t="str">
        <f t="shared" si="6"/>
        <v>-</v>
      </c>
    </row>
    <row r="7" spans="1:31" x14ac:dyDescent="0.25">
      <c r="A7" t="s">
        <v>21</v>
      </c>
      <c r="B7" s="1">
        <v>187</v>
      </c>
      <c r="C7" s="7">
        <f t="shared" si="0"/>
        <v>4.7473978167047473E-2</v>
      </c>
      <c r="D7" s="8">
        <v>1593316</v>
      </c>
      <c r="E7" s="9">
        <f t="shared" si="0"/>
        <v>8.2089716414898373E-2</v>
      </c>
      <c r="F7" s="1">
        <f t="shared" si="1"/>
        <v>8520.4064171122991</v>
      </c>
      <c r="H7" t="s">
        <v>20</v>
      </c>
      <c r="I7" s="1">
        <v>93</v>
      </c>
      <c r="J7" s="1">
        <v>40</v>
      </c>
      <c r="K7" s="1">
        <v>0</v>
      </c>
      <c r="L7" s="10">
        <f t="shared" ref="L7:L39" si="7">I7/I$39</f>
        <v>5.7125307125307126E-2</v>
      </c>
      <c r="M7" s="9">
        <f t="shared" si="2"/>
        <v>2.4009603841536616E-2</v>
      </c>
      <c r="N7" s="11">
        <f t="shared" si="2"/>
        <v>0</v>
      </c>
      <c r="O7" s="9">
        <f t="shared" ref="O7:O39" si="8">I7/SUM($I7:$K7)</f>
        <v>0.6992481203007519</v>
      </c>
      <c r="P7" s="9">
        <f t="shared" si="3"/>
        <v>0.3007518796992481</v>
      </c>
      <c r="Q7" s="9">
        <f t="shared" ref="Q7:Q39" si="9">K7/SUM($I7:$K7)</f>
        <v>0</v>
      </c>
      <c r="S7" t="s">
        <v>20</v>
      </c>
      <c r="T7" s="1">
        <v>1558326</v>
      </c>
      <c r="U7" s="1">
        <v>411729</v>
      </c>
      <c r="V7" s="1">
        <v>0</v>
      </c>
      <c r="W7" s="10">
        <f t="shared" ref="W7:W39" si="10">T7/T$39</f>
        <v>0.1102694114939809</v>
      </c>
      <c r="X7" s="9">
        <f t="shared" si="4"/>
        <v>9.4216256960459419E-2</v>
      </c>
      <c r="Y7" s="11">
        <f t="shared" si="4"/>
        <v>0</v>
      </c>
      <c r="Z7" s="9">
        <f t="shared" ref="Z7:Z39" si="11">T7/SUM($T7:$V7)</f>
        <v>0.79100634246252011</v>
      </c>
      <c r="AA7" s="9">
        <f t="shared" si="5"/>
        <v>0.20899365753747992</v>
      </c>
      <c r="AB7" s="9">
        <f t="shared" ref="AB7:AB39" si="12">V7/SUM($T7:$V7)</f>
        <v>0</v>
      </c>
      <c r="AC7" s="12">
        <f t="shared" ref="AC7:AC39" si="13">IF(I7=0,"-",T7/I7)</f>
        <v>16756.193548387098</v>
      </c>
      <c r="AD7" s="13">
        <f t="shared" si="6"/>
        <v>10293.225</v>
      </c>
      <c r="AE7" s="13" t="str">
        <f t="shared" si="6"/>
        <v>-</v>
      </c>
    </row>
    <row r="8" spans="1:31" x14ac:dyDescent="0.25">
      <c r="A8" t="s">
        <v>22</v>
      </c>
      <c r="B8" s="1">
        <v>325</v>
      </c>
      <c r="C8" s="7">
        <f t="shared" si="0"/>
        <v>8.2508250825082508E-2</v>
      </c>
      <c r="D8" s="8">
        <v>2922502</v>
      </c>
      <c r="E8" s="9">
        <f t="shared" si="0"/>
        <v>0.15057111106771873</v>
      </c>
      <c r="F8" s="1">
        <f t="shared" si="1"/>
        <v>8992.3138461538456</v>
      </c>
      <c r="H8" t="s">
        <v>21</v>
      </c>
      <c r="I8" s="1">
        <v>30</v>
      </c>
      <c r="J8" s="1">
        <v>147</v>
      </c>
      <c r="K8" s="1">
        <v>12</v>
      </c>
      <c r="L8" s="10">
        <f t="shared" si="7"/>
        <v>1.8427518427518427E-2</v>
      </c>
      <c r="M8" s="9">
        <f t="shared" si="2"/>
        <v>8.8235294117647065E-2</v>
      </c>
      <c r="N8" s="11">
        <f t="shared" si="2"/>
        <v>1.8604651162790697E-2</v>
      </c>
      <c r="O8" s="9">
        <f t="shared" si="8"/>
        <v>0.15873015873015872</v>
      </c>
      <c r="P8" s="9">
        <f t="shared" si="3"/>
        <v>0.77777777777777779</v>
      </c>
      <c r="Q8" s="9">
        <f t="shared" si="9"/>
        <v>6.3492063492063489E-2</v>
      </c>
      <c r="S8" t="s">
        <v>21</v>
      </c>
      <c r="T8" s="1">
        <v>403668</v>
      </c>
      <c r="U8" s="1">
        <v>965393</v>
      </c>
      <c r="V8" s="1">
        <v>224255</v>
      </c>
      <c r="W8" s="10">
        <f t="shared" si="10"/>
        <v>2.8564134076536154E-2</v>
      </c>
      <c r="X8" s="9">
        <f t="shared" si="4"/>
        <v>0.22091160679920238</v>
      </c>
      <c r="Y8" s="11">
        <f t="shared" si="4"/>
        <v>0.24713555068948453</v>
      </c>
      <c r="Z8" s="9">
        <f t="shared" si="11"/>
        <v>0.25335087327309835</v>
      </c>
      <c r="AA8" s="9">
        <f t="shared" si="5"/>
        <v>0.60590177968463255</v>
      </c>
      <c r="AB8" s="9">
        <f t="shared" si="12"/>
        <v>0.14074734704226907</v>
      </c>
      <c r="AC8" s="12">
        <f t="shared" si="13"/>
        <v>13455.6</v>
      </c>
      <c r="AD8" s="13">
        <f t="shared" si="6"/>
        <v>6567.2993197278911</v>
      </c>
      <c r="AE8" s="13">
        <f t="shared" si="6"/>
        <v>18687.916666666668</v>
      </c>
    </row>
    <row r="9" spans="1:31" x14ac:dyDescent="0.25">
      <c r="A9" t="s">
        <v>23</v>
      </c>
      <c r="B9" s="1">
        <v>185</v>
      </c>
      <c r="C9" s="7">
        <f t="shared" si="0"/>
        <v>4.6966235085046965E-2</v>
      </c>
      <c r="D9" s="8">
        <v>553708</v>
      </c>
      <c r="E9" s="9">
        <f t="shared" si="0"/>
        <v>2.8527757642966334E-2</v>
      </c>
      <c r="F9" s="1">
        <f t="shared" si="1"/>
        <v>2993.0162162162164</v>
      </c>
      <c r="H9" t="s">
        <v>22</v>
      </c>
      <c r="I9" s="1">
        <v>147</v>
      </c>
      <c r="J9" s="1">
        <v>161</v>
      </c>
      <c r="K9" s="1">
        <v>16</v>
      </c>
      <c r="L9" s="10">
        <f t="shared" si="7"/>
        <v>9.0294840294840292E-2</v>
      </c>
      <c r="M9" s="9">
        <f t="shared" si="2"/>
        <v>9.6638655462184878E-2</v>
      </c>
      <c r="N9" s="11">
        <f t="shared" si="2"/>
        <v>2.4806201550387597E-2</v>
      </c>
      <c r="O9" s="9">
        <f t="shared" si="8"/>
        <v>0.45370370370370372</v>
      </c>
      <c r="P9" s="9">
        <f t="shared" si="3"/>
        <v>0.49691358024691357</v>
      </c>
      <c r="Q9" s="9">
        <f t="shared" si="9"/>
        <v>4.9382716049382713E-2</v>
      </c>
      <c r="S9" t="s">
        <v>22</v>
      </c>
      <c r="T9" s="1">
        <v>1713894</v>
      </c>
      <c r="U9" s="1">
        <v>996285</v>
      </c>
      <c r="V9" s="1">
        <v>212323</v>
      </c>
      <c r="W9" s="10">
        <f t="shared" si="10"/>
        <v>0.1212776291630024</v>
      </c>
      <c r="X9" s="9">
        <f t="shared" si="4"/>
        <v>0.22798064641026333</v>
      </c>
      <c r="Y9" s="11">
        <f t="shared" si="4"/>
        <v>0.23398613867714624</v>
      </c>
      <c r="Z9" s="9">
        <f t="shared" si="11"/>
        <v>0.58644750285885172</v>
      </c>
      <c r="AA9" s="9">
        <f t="shared" si="5"/>
        <v>0.34090139202642122</v>
      </c>
      <c r="AB9" s="9">
        <f t="shared" si="12"/>
        <v>7.2651105114727041E-2</v>
      </c>
      <c r="AC9" s="12">
        <f t="shared" si="13"/>
        <v>11659.142857142857</v>
      </c>
      <c r="AD9" s="13">
        <f t="shared" si="6"/>
        <v>6188.1055900621122</v>
      </c>
      <c r="AE9" s="13">
        <f t="shared" si="6"/>
        <v>13270.1875</v>
      </c>
    </row>
    <row r="10" spans="1:31" x14ac:dyDescent="0.25">
      <c r="A10" t="s">
        <v>24</v>
      </c>
      <c r="B10" s="1">
        <v>159</v>
      </c>
      <c r="C10" s="7">
        <f t="shared" si="0"/>
        <v>4.0365575019040367E-2</v>
      </c>
      <c r="D10" s="8">
        <v>310179</v>
      </c>
      <c r="E10" s="9">
        <f t="shared" si="0"/>
        <v>1.5980826244044975E-2</v>
      </c>
      <c r="F10" s="1">
        <f t="shared" si="1"/>
        <v>1950.8113207547169</v>
      </c>
      <c r="H10" t="s">
        <v>23</v>
      </c>
      <c r="I10" s="1">
        <v>57</v>
      </c>
      <c r="J10" s="1">
        <v>117</v>
      </c>
      <c r="K10" s="1">
        <v>10</v>
      </c>
      <c r="L10" s="10">
        <f t="shared" si="7"/>
        <v>3.501228501228501E-2</v>
      </c>
      <c r="M10" s="9">
        <f t="shared" si="2"/>
        <v>7.0228091236494594E-2</v>
      </c>
      <c r="N10" s="11">
        <f t="shared" si="2"/>
        <v>1.5503875968992248E-2</v>
      </c>
      <c r="O10" s="9">
        <f t="shared" si="8"/>
        <v>0.30978260869565216</v>
      </c>
      <c r="P10" s="9">
        <f t="shared" si="3"/>
        <v>0.63586956521739135</v>
      </c>
      <c r="Q10" s="9">
        <f t="shared" si="9"/>
        <v>5.434782608695652E-2</v>
      </c>
      <c r="S10" t="s">
        <v>23</v>
      </c>
      <c r="T10" s="1">
        <v>288234</v>
      </c>
      <c r="U10" s="1">
        <v>234651</v>
      </c>
      <c r="V10" s="1">
        <v>30823</v>
      </c>
      <c r="W10" s="10">
        <f t="shared" si="10"/>
        <v>2.0395856548986596E-2</v>
      </c>
      <c r="X10" s="9">
        <f t="shared" si="4"/>
        <v>5.3695364941572642E-2</v>
      </c>
      <c r="Y10" s="11">
        <f t="shared" si="4"/>
        <v>3.3967844992985587E-2</v>
      </c>
      <c r="Z10" s="9">
        <f t="shared" si="11"/>
        <v>0.5205523488914735</v>
      </c>
      <c r="AA10" s="9">
        <f t="shared" si="5"/>
        <v>0.42378112651433608</v>
      </c>
      <c r="AB10" s="9">
        <f t="shared" si="12"/>
        <v>5.5666524594190442E-2</v>
      </c>
      <c r="AC10" s="12">
        <f t="shared" si="13"/>
        <v>5056.7368421052633</v>
      </c>
      <c r="AD10" s="13">
        <f t="shared" si="6"/>
        <v>2005.5641025641025</v>
      </c>
      <c r="AE10" s="13">
        <f t="shared" si="6"/>
        <v>3082.3</v>
      </c>
    </row>
    <row r="11" spans="1:31" x14ac:dyDescent="0.25">
      <c r="A11" t="s">
        <v>25</v>
      </c>
      <c r="B11" s="1">
        <v>225</v>
      </c>
      <c r="C11" s="7">
        <f t="shared" si="0"/>
        <v>5.7121096725057122E-2</v>
      </c>
      <c r="D11" s="8">
        <v>329842</v>
      </c>
      <c r="E11" s="9">
        <f t="shared" si="0"/>
        <v>1.6993889624985194E-2</v>
      </c>
      <c r="F11" s="1">
        <f t="shared" si="1"/>
        <v>1465.9644444444446</v>
      </c>
      <c r="H11" t="s">
        <v>24</v>
      </c>
      <c r="I11" s="1">
        <v>40</v>
      </c>
      <c r="J11" s="1">
        <v>113</v>
      </c>
      <c r="K11" s="1">
        <v>6</v>
      </c>
      <c r="L11" s="10">
        <f t="shared" si="7"/>
        <v>2.4570024570024569E-2</v>
      </c>
      <c r="M11" s="9">
        <f t="shared" si="2"/>
        <v>6.7827130852340933E-2</v>
      </c>
      <c r="N11" s="11">
        <f t="shared" si="2"/>
        <v>9.3023255813953487E-3</v>
      </c>
      <c r="O11" s="9">
        <f t="shared" si="8"/>
        <v>0.25157232704402516</v>
      </c>
      <c r="P11" s="9">
        <f t="shared" si="3"/>
        <v>0.71069182389937102</v>
      </c>
      <c r="Q11" s="9">
        <f t="shared" si="9"/>
        <v>3.7735849056603772E-2</v>
      </c>
      <c r="S11" t="s">
        <v>24</v>
      </c>
      <c r="T11" s="1">
        <v>136382</v>
      </c>
      <c r="U11" s="1">
        <v>165823</v>
      </c>
      <c r="V11" s="1">
        <v>7974</v>
      </c>
      <c r="W11" s="10">
        <f t="shared" si="10"/>
        <v>9.650588438088116E-3</v>
      </c>
      <c r="X11" s="9">
        <f t="shared" si="4"/>
        <v>3.7945401897739199E-2</v>
      </c>
      <c r="Y11" s="11">
        <f t="shared" si="4"/>
        <v>8.7875805721074219E-3</v>
      </c>
      <c r="Z11" s="9">
        <f t="shared" si="11"/>
        <v>0.43968805109307851</v>
      </c>
      <c r="AA11" s="9">
        <f t="shared" si="5"/>
        <v>0.53460421240638467</v>
      </c>
      <c r="AB11" s="9">
        <f t="shared" si="12"/>
        <v>2.5707736500536787E-2</v>
      </c>
      <c r="AC11" s="12">
        <f t="shared" si="13"/>
        <v>3409.55</v>
      </c>
      <c r="AD11" s="13">
        <f t="shared" si="6"/>
        <v>1467.4601769911505</v>
      </c>
      <c r="AE11" s="13">
        <f t="shared" si="6"/>
        <v>1329</v>
      </c>
    </row>
    <row r="12" spans="1:31" x14ac:dyDescent="0.25">
      <c r="A12" t="s">
        <v>26</v>
      </c>
      <c r="B12" s="1">
        <v>308</v>
      </c>
      <c r="C12" s="7">
        <f t="shared" si="0"/>
        <v>7.8192434628078192E-2</v>
      </c>
      <c r="D12" s="8">
        <v>489294</v>
      </c>
      <c r="E12" s="9">
        <f t="shared" si="0"/>
        <v>2.5209064431356544E-2</v>
      </c>
      <c r="F12" s="1">
        <f t="shared" si="1"/>
        <v>1588.6168831168832</v>
      </c>
      <c r="H12" t="s">
        <v>25</v>
      </c>
      <c r="I12" s="1">
        <v>21</v>
      </c>
      <c r="J12" s="1">
        <v>203</v>
      </c>
      <c r="K12" s="1">
        <v>0</v>
      </c>
      <c r="L12" s="10">
        <f t="shared" si="7"/>
        <v>1.2899262899262898E-2</v>
      </c>
      <c r="M12" s="9">
        <f t="shared" si="2"/>
        <v>0.12184873949579832</v>
      </c>
      <c r="N12" s="11">
        <f t="shared" si="2"/>
        <v>0</v>
      </c>
      <c r="O12" s="9">
        <f t="shared" si="8"/>
        <v>9.375E-2</v>
      </c>
      <c r="P12" s="9">
        <f t="shared" si="3"/>
        <v>0.90625</v>
      </c>
      <c r="Q12" s="9">
        <f t="shared" si="9"/>
        <v>0</v>
      </c>
      <c r="S12" t="s">
        <v>25</v>
      </c>
      <c r="T12" s="1">
        <v>44085</v>
      </c>
      <c r="U12" s="1">
        <v>285757</v>
      </c>
      <c r="V12" s="1">
        <v>0</v>
      </c>
      <c r="W12" s="10">
        <f t="shared" si="10"/>
        <v>3.1195186409725228E-3</v>
      </c>
      <c r="X12" s="9">
        <f t="shared" si="4"/>
        <v>6.5389989386829689E-2</v>
      </c>
      <c r="Y12" s="11">
        <f t="shared" si="4"/>
        <v>0</v>
      </c>
      <c r="Z12" s="9">
        <f t="shared" si="11"/>
        <v>0.13365490143765804</v>
      </c>
      <c r="AA12" s="9">
        <f t="shared" si="5"/>
        <v>0.86634509856234199</v>
      </c>
      <c r="AB12" s="9">
        <f t="shared" si="12"/>
        <v>0</v>
      </c>
      <c r="AC12" s="12">
        <f t="shared" si="13"/>
        <v>2099.2857142857142</v>
      </c>
      <c r="AD12" s="13">
        <f t="shared" si="6"/>
        <v>1407.6699507389162</v>
      </c>
      <c r="AE12" s="13" t="str">
        <f t="shared" si="6"/>
        <v>-</v>
      </c>
    </row>
    <row r="13" spans="1:31" x14ac:dyDescent="0.25">
      <c r="A13" t="s">
        <v>27</v>
      </c>
      <c r="B13" s="1">
        <v>99</v>
      </c>
      <c r="C13" s="7">
        <f t="shared" si="0"/>
        <v>2.5133282559025132E-2</v>
      </c>
      <c r="D13" s="8">
        <v>346182</v>
      </c>
      <c r="E13" s="9">
        <f t="shared" si="0"/>
        <v>1.7835747716047758E-2</v>
      </c>
      <c r="F13" s="1">
        <f t="shared" si="1"/>
        <v>3496.787878787879</v>
      </c>
      <c r="H13" t="s">
        <v>26</v>
      </c>
      <c r="I13" s="1">
        <v>67</v>
      </c>
      <c r="J13" s="1">
        <v>207</v>
      </c>
      <c r="K13" s="1">
        <v>34</v>
      </c>
      <c r="L13" s="10">
        <f t="shared" si="7"/>
        <v>4.1154791154791155E-2</v>
      </c>
      <c r="M13" s="9">
        <f t="shared" si="2"/>
        <v>0.12424969987995198</v>
      </c>
      <c r="N13" s="11">
        <f t="shared" si="2"/>
        <v>5.2713178294573643E-2</v>
      </c>
      <c r="O13" s="9">
        <f t="shared" si="8"/>
        <v>0.21753246753246752</v>
      </c>
      <c r="P13" s="9">
        <f t="shared" si="3"/>
        <v>0.67207792207792205</v>
      </c>
      <c r="Q13" s="9">
        <f t="shared" si="9"/>
        <v>0.11038961038961038</v>
      </c>
      <c r="S13" t="s">
        <v>26</v>
      </c>
      <c r="T13" s="1">
        <v>215196</v>
      </c>
      <c r="U13" s="1">
        <v>247668</v>
      </c>
      <c r="V13" s="1">
        <v>26430</v>
      </c>
      <c r="W13" s="10">
        <f t="shared" si="10"/>
        <v>1.5227581568849336E-2</v>
      </c>
      <c r="X13" s="9">
        <f t="shared" si="4"/>
        <v>5.6674054848900764E-2</v>
      </c>
      <c r="Y13" s="11">
        <f t="shared" si="4"/>
        <v>2.9126630865412485E-2</v>
      </c>
      <c r="Z13" s="9">
        <f t="shared" si="11"/>
        <v>0.4398091944720352</v>
      </c>
      <c r="AA13" s="9">
        <f t="shared" si="5"/>
        <v>0.50617420201351337</v>
      </c>
      <c r="AB13" s="9">
        <f t="shared" si="12"/>
        <v>5.4016603514451436E-2</v>
      </c>
      <c r="AC13" s="12">
        <f t="shared" si="13"/>
        <v>3211.8805970149256</v>
      </c>
      <c r="AD13" s="13">
        <f t="shared" si="6"/>
        <v>1196.463768115942</v>
      </c>
      <c r="AE13" s="13">
        <f t="shared" si="6"/>
        <v>777.35294117647061</v>
      </c>
    </row>
    <row r="14" spans="1:31" x14ac:dyDescent="0.25">
      <c r="A14" t="s">
        <v>28</v>
      </c>
      <c r="B14" s="1">
        <v>103</v>
      </c>
      <c r="C14" s="7">
        <f t="shared" si="0"/>
        <v>2.6148768723026149E-2</v>
      </c>
      <c r="D14" s="8">
        <v>825801</v>
      </c>
      <c r="E14" s="9">
        <f t="shared" si="0"/>
        <v>4.2546343540854098E-2</v>
      </c>
      <c r="F14" s="1">
        <f t="shared" si="1"/>
        <v>8017.4854368932038</v>
      </c>
      <c r="H14" t="s">
        <v>27</v>
      </c>
      <c r="I14" s="1">
        <v>47</v>
      </c>
      <c r="J14" s="1">
        <v>26</v>
      </c>
      <c r="K14" s="1">
        <v>26</v>
      </c>
      <c r="L14" s="10">
        <f t="shared" si="7"/>
        <v>2.8869778869778869E-2</v>
      </c>
      <c r="M14" s="9">
        <f t="shared" si="2"/>
        <v>1.5606242496998799E-2</v>
      </c>
      <c r="N14" s="11">
        <f t="shared" si="2"/>
        <v>4.0310077519379844E-2</v>
      </c>
      <c r="O14" s="9">
        <f t="shared" si="8"/>
        <v>0.47474747474747475</v>
      </c>
      <c r="P14" s="9">
        <f t="shared" si="3"/>
        <v>0.26262626262626265</v>
      </c>
      <c r="Q14" s="9">
        <f t="shared" si="9"/>
        <v>0.26262626262626265</v>
      </c>
      <c r="S14" t="s">
        <v>27</v>
      </c>
      <c r="T14" s="1">
        <v>297968</v>
      </c>
      <c r="U14" s="1">
        <v>19468</v>
      </c>
      <c r="V14" s="1">
        <v>28746</v>
      </c>
      <c r="W14" s="10">
        <f t="shared" si="10"/>
        <v>2.1084648529279815E-2</v>
      </c>
      <c r="X14" s="9">
        <f t="shared" si="4"/>
        <v>4.4548770927144406E-3</v>
      </c>
      <c r="Y14" s="11">
        <f t="shared" si="4"/>
        <v>3.167893041457235E-2</v>
      </c>
      <c r="Z14" s="9">
        <f t="shared" si="11"/>
        <v>0.86072643869409737</v>
      </c>
      <c r="AA14" s="9">
        <f t="shared" si="5"/>
        <v>5.6236315001935398E-2</v>
      </c>
      <c r="AB14" s="9">
        <f t="shared" si="12"/>
        <v>8.3037246303967277E-2</v>
      </c>
      <c r="AC14" s="12">
        <f t="shared" si="13"/>
        <v>6339.744680851064</v>
      </c>
      <c r="AD14" s="13">
        <f t="shared" si="6"/>
        <v>748.76923076923072</v>
      </c>
      <c r="AE14" s="13">
        <f t="shared" si="6"/>
        <v>1105.6153846153845</v>
      </c>
    </row>
    <row r="15" spans="1:31" x14ac:dyDescent="0.25">
      <c r="A15" t="s">
        <v>29</v>
      </c>
      <c r="B15" s="1">
        <v>106</v>
      </c>
      <c r="C15" s="7">
        <f t="shared" si="0"/>
        <v>2.6910383346026912E-2</v>
      </c>
      <c r="D15" s="8">
        <v>938318</v>
      </c>
      <c r="E15" s="9">
        <f t="shared" si="0"/>
        <v>4.8343365990798193E-2</v>
      </c>
      <c r="F15" s="1">
        <f t="shared" si="1"/>
        <v>8852.0566037735844</v>
      </c>
      <c r="H15" t="s">
        <v>28</v>
      </c>
      <c r="I15" s="1">
        <v>82</v>
      </c>
      <c r="J15" s="1">
        <v>10</v>
      </c>
      <c r="K15" s="1">
        <v>11</v>
      </c>
      <c r="L15" s="10">
        <f t="shared" si="7"/>
        <v>5.0368550368550369E-2</v>
      </c>
      <c r="M15" s="9">
        <f t="shared" si="2"/>
        <v>6.0024009603841539E-3</v>
      </c>
      <c r="N15" s="11">
        <f t="shared" si="2"/>
        <v>1.7054263565891473E-2</v>
      </c>
      <c r="O15" s="9">
        <f t="shared" si="8"/>
        <v>0.79611650485436891</v>
      </c>
      <c r="P15" s="9">
        <f t="shared" si="3"/>
        <v>9.7087378640776698E-2</v>
      </c>
      <c r="Q15" s="9">
        <f t="shared" si="9"/>
        <v>0.10679611650485436</v>
      </c>
      <c r="S15" t="s">
        <v>28</v>
      </c>
      <c r="T15" s="1">
        <v>807312</v>
      </c>
      <c r="U15" s="1">
        <v>6639</v>
      </c>
      <c r="V15" s="1">
        <v>11850</v>
      </c>
      <c r="W15" s="10">
        <f t="shared" si="10"/>
        <v>5.7126569878208217E-2</v>
      </c>
      <c r="X15" s="9">
        <f t="shared" si="4"/>
        <v>1.5192073668857187E-3</v>
      </c>
      <c r="Y15" s="11">
        <f t="shared" si="4"/>
        <v>1.3059045620701398E-2</v>
      </c>
      <c r="Z15" s="9">
        <f t="shared" si="11"/>
        <v>0.97761082875898675</v>
      </c>
      <c r="AA15" s="9">
        <f t="shared" si="5"/>
        <v>8.0394671355447627E-3</v>
      </c>
      <c r="AB15" s="9">
        <f t="shared" si="12"/>
        <v>1.4349704105468509E-2</v>
      </c>
      <c r="AC15" s="12">
        <f t="shared" si="13"/>
        <v>9845.2682926829275</v>
      </c>
      <c r="AD15" s="13">
        <f t="shared" si="6"/>
        <v>663.9</v>
      </c>
      <c r="AE15" s="13">
        <f t="shared" si="6"/>
        <v>1077.2727272727273</v>
      </c>
    </row>
    <row r="16" spans="1:31" x14ac:dyDescent="0.25">
      <c r="A16" t="s">
        <v>30</v>
      </c>
      <c r="B16" s="1">
        <v>102</v>
      </c>
      <c r="C16" s="7">
        <f t="shared" si="0"/>
        <v>2.5894897182025894E-2</v>
      </c>
      <c r="D16" s="8">
        <v>967605</v>
      </c>
      <c r="E16" s="9">
        <f t="shared" si="0"/>
        <v>4.9852270391835478E-2</v>
      </c>
      <c r="F16" s="1">
        <f t="shared" si="1"/>
        <v>9486.323529411764</v>
      </c>
      <c r="H16" t="s">
        <v>29</v>
      </c>
      <c r="I16" s="1">
        <v>94</v>
      </c>
      <c r="J16" s="1">
        <v>8</v>
      </c>
      <c r="K16" s="1">
        <v>4</v>
      </c>
      <c r="L16" s="10">
        <f t="shared" si="7"/>
        <v>5.7739557739557738E-2</v>
      </c>
      <c r="M16" s="9">
        <f t="shared" si="2"/>
        <v>4.8019207683073226E-3</v>
      </c>
      <c r="N16" s="11">
        <f t="shared" si="2"/>
        <v>6.2015503875968991E-3</v>
      </c>
      <c r="O16" s="9">
        <f t="shared" si="8"/>
        <v>0.8867924528301887</v>
      </c>
      <c r="P16" s="9">
        <f t="shared" si="3"/>
        <v>7.5471698113207544E-2</v>
      </c>
      <c r="Q16" s="9">
        <f t="shared" si="9"/>
        <v>3.7735849056603772E-2</v>
      </c>
      <c r="S16" t="s">
        <v>29</v>
      </c>
      <c r="T16" s="1">
        <v>932855</v>
      </c>
      <c r="U16" s="1">
        <v>4788</v>
      </c>
      <c r="V16" s="1">
        <v>675</v>
      </c>
      <c r="W16" s="10">
        <f t="shared" si="10"/>
        <v>6.6010174930802371E-2</v>
      </c>
      <c r="X16" s="9">
        <f t="shared" si="4"/>
        <v>1.0956416437187561E-3</v>
      </c>
      <c r="Y16" s="11">
        <f t="shared" si="4"/>
        <v>7.4386968725514285E-4</v>
      </c>
      <c r="Z16" s="9">
        <f t="shared" si="11"/>
        <v>0.99417787999377605</v>
      </c>
      <c r="AA16" s="9">
        <f t="shared" si="5"/>
        <v>5.1027476825553806E-3</v>
      </c>
      <c r="AB16" s="9">
        <f t="shared" si="12"/>
        <v>7.193723236685218E-4</v>
      </c>
      <c r="AC16" s="12">
        <f t="shared" si="13"/>
        <v>9923.989361702128</v>
      </c>
      <c r="AD16" s="13">
        <f t="shared" si="6"/>
        <v>598.5</v>
      </c>
      <c r="AE16" s="13">
        <f t="shared" si="6"/>
        <v>168.75</v>
      </c>
    </row>
    <row r="17" spans="1:31" x14ac:dyDescent="0.25">
      <c r="A17" t="s">
        <v>31</v>
      </c>
      <c r="B17" s="1">
        <v>109</v>
      </c>
      <c r="C17" s="7">
        <f t="shared" si="0"/>
        <v>2.7671997969027671E-2</v>
      </c>
      <c r="D17" s="8">
        <v>516284</v>
      </c>
      <c r="E17" s="9">
        <f t="shared" si="0"/>
        <v>2.6599624399396851E-2</v>
      </c>
      <c r="F17" s="1">
        <f t="shared" si="1"/>
        <v>4736.5504587155965</v>
      </c>
      <c r="H17" t="s">
        <v>30</v>
      </c>
      <c r="I17" s="1">
        <v>101</v>
      </c>
      <c r="J17" s="1">
        <v>0</v>
      </c>
      <c r="K17" s="1">
        <v>1</v>
      </c>
      <c r="L17" s="10">
        <f t="shared" si="7"/>
        <v>6.2039312039312039E-2</v>
      </c>
      <c r="M17" s="9">
        <f t="shared" si="2"/>
        <v>0</v>
      </c>
      <c r="N17" s="11">
        <f t="shared" si="2"/>
        <v>1.5503875968992248E-3</v>
      </c>
      <c r="O17" s="9">
        <f t="shared" si="8"/>
        <v>0.99019607843137258</v>
      </c>
      <c r="P17" s="9">
        <f t="shared" si="3"/>
        <v>0</v>
      </c>
      <c r="Q17" s="9">
        <f t="shared" si="9"/>
        <v>9.8039215686274508E-3</v>
      </c>
      <c r="S17" t="s">
        <v>30</v>
      </c>
      <c r="T17" s="1">
        <v>967234</v>
      </c>
      <c r="U17" s="1">
        <v>0</v>
      </c>
      <c r="V17" s="1">
        <v>371</v>
      </c>
      <c r="W17" s="10">
        <f t="shared" si="10"/>
        <v>6.8442882912156444E-2</v>
      </c>
      <c r="X17" s="9">
        <f t="shared" si="4"/>
        <v>0</v>
      </c>
      <c r="Y17" s="11">
        <f t="shared" si="4"/>
        <v>4.0885282069875263E-4</v>
      </c>
      <c r="Z17" s="9">
        <f t="shared" si="11"/>
        <v>0.99961657907927304</v>
      </c>
      <c r="AA17" s="9">
        <f t="shared" si="5"/>
        <v>0</v>
      </c>
      <c r="AB17" s="9">
        <f t="shared" si="12"/>
        <v>3.8342092072694953E-4</v>
      </c>
      <c r="AC17" s="12">
        <f t="shared" si="13"/>
        <v>9576.574257425742</v>
      </c>
      <c r="AD17" s="13" t="str">
        <f t="shared" si="6"/>
        <v>-</v>
      </c>
      <c r="AE17" s="13">
        <f t="shared" si="6"/>
        <v>371</v>
      </c>
    </row>
    <row r="18" spans="1:31" x14ac:dyDescent="0.25">
      <c r="A18" t="s">
        <v>32</v>
      </c>
      <c r="B18" s="1">
        <v>104</v>
      </c>
      <c r="C18" s="7">
        <f t="shared" si="0"/>
        <v>2.6402640264026403E-2</v>
      </c>
      <c r="D18" s="8">
        <v>607174</v>
      </c>
      <c r="E18" s="9">
        <f t="shared" si="0"/>
        <v>3.1282395629303607E-2</v>
      </c>
      <c r="F18" s="1">
        <f t="shared" si="1"/>
        <v>5838.2115384615381</v>
      </c>
      <c r="H18" t="s">
        <v>31</v>
      </c>
      <c r="I18" s="1">
        <v>104</v>
      </c>
      <c r="J18" s="1">
        <v>5</v>
      </c>
      <c r="K18" s="1">
        <v>0</v>
      </c>
      <c r="L18" s="10">
        <f t="shared" si="7"/>
        <v>6.3882063882063883E-2</v>
      </c>
      <c r="M18" s="9">
        <f t="shared" si="2"/>
        <v>3.0012004801920769E-3</v>
      </c>
      <c r="N18" s="11">
        <f t="shared" si="2"/>
        <v>0</v>
      </c>
      <c r="O18" s="9">
        <f t="shared" si="8"/>
        <v>0.95412844036697253</v>
      </c>
      <c r="P18" s="9">
        <f t="shared" si="3"/>
        <v>4.5871559633027525E-2</v>
      </c>
      <c r="Q18" s="9">
        <f t="shared" si="9"/>
        <v>0</v>
      </c>
      <c r="S18" t="s">
        <v>31</v>
      </c>
      <c r="T18" s="1">
        <v>515021</v>
      </c>
      <c r="U18" s="1">
        <v>1263</v>
      </c>
      <c r="V18" s="1">
        <v>0</v>
      </c>
      <c r="W18" s="10">
        <f t="shared" si="10"/>
        <v>3.6443634115737998E-2</v>
      </c>
      <c r="X18" s="9">
        <f t="shared" si="4"/>
        <v>2.8901324060501022E-4</v>
      </c>
      <c r="Y18" s="11">
        <f t="shared" si="4"/>
        <v>0</v>
      </c>
      <c r="Z18" s="9">
        <f t="shared" si="11"/>
        <v>0.99755367200997902</v>
      </c>
      <c r="AA18" s="9">
        <f t="shared" si="5"/>
        <v>2.446327990020996E-3</v>
      </c>
      <c r="AB18" s="9">
        <f t="shared" si="12"/>
        <v>0</v>
      </c>
      <c r="AC18" s="12">
        <f t="shared" si="13"/>
        <v>4952.125</v>
      </c>
      <c r="AD18" s="13">
        <f t="shared" si="6"/>
        <v>252.6</v>
      </c>
      <c r="AE18" s="13" t="str">
        <f t="shared" si="6"/>
        <v>-</v>
      </c>
    </row>
    <row r="19" spans="1:31" x14ac:dyDescent="0.25">
      <c r="A19" t="s">
        <v>33</v>
      </c>
      <c r="B19" s="1">
        <v>97</v>
      </c>
      <c r="C19" s="7">
        <f t="shared" si="0"/>
        <v>2.4625539477024627E-2</v>
      </c>
      <c r="D19" s="8">
        <v>432911</v>
      </c>
      <c r="E19" s="9">
        <f t="shared" si="0"/>
        <v>2.2304138804160677E-2</v>
      </c>
      <c r="F19" s="1">
        <f t="shared" si="1"/>
        <v>4463</v>
      </c>
      <c r="H19" t="s">
        <v>32</v>
      </c>
      <c r="I19" s="1">
        <v>102</v>
      </c>
      <c r="J19" s="1">
        <v>1</v>
      </c>
      <c r="K19" s="1">
        <v>1</v>
      </c>
      <c r="L19" s="10">
        <f t="shared" si="7"/>
        <v>6.2653562653562658E-2</v>
      </c>
      <c r="M19" s="9">
        <f t="shared" si="2"/>
        <v>6.0024009603841532E-4</v>
      </c>
      <c r="N19" s="11">
        <f t="shared" si="2"/>
        <v>1.5503875968992248E-3</v>
      </c>
      <c r="O19" s="9">
        <f t="shared" si="8"/>
        <v>0.98076923076923073</v>
      </c>
      <c r="P19" s="9">
        <f t="shared" si="3"/>
        <v>9.6153846153846159E-3</v>
      </c>
      <c r="Q19" s="9">
        <f t="shared" si="9"/>
        <v>9.6153846153846159E-3</v>
      </c>
      <c r="S19" t="s">
        <v>32</v>
      </c>
      <c r="T19" s="1">
        <v>606279</v>
      </c>
      <c r="U19" s="1">
        <v>276</v>
      </c>
      <c r="V19" s="1">
        <v>619</v>
      </c>
      <c r="W19" s="10">
        <f t="shared" si="10"/>
        <v>4.2901182763529097E-2</v>
      </c>
      <c r="X19" s="9">
        <f t="shared" si="4"/>
        <v>6.3157287733161372E-5</v>
      </c>
      <c r="Y19" s="11">
        <f t="shared" si="4"/>
        <v>6.8215605394212361E-4</v>
      </c>
      <c r="Z19" s="9">
        <f t="shared" si="11"/>
        <v>0.99852595796262689</v>
      </c>
      <c r="AA19" s="9">
        <f t="shared" si="5"/>
        <v>4.5456491878769514E-4</v>
      </c>
      <c r="AB19" s="9">
        <f t="shared" si="12"/>
        <v>1.0194771185854468E-3</v>
      </c>
      <c r="AC19" s="12">
        <f t="shared" si="13"/>
        <v>5943.911764705882</v>
      </c>
      <c r="AD19" s="13">
        <f t="shared" si="6"/>
        <v>276</v>
      </c>
      <c r="AE19" s="13">
        <f t="shared" si="6"/>
        <v>619</v>
      </c>
    </row>
    <row r="20" spans="1:31" x14ac:dyDescent="0.25">
      <c r="A20" t="s">
        <v>34</v>
      </c>
      <c r="B20" s="1">
        <v>115</v>
      </c>
      <c r="C20" s="7">
        <f t="shared" si="0"/>
        <v>2.9195227215029197E-2</v>
      </c>
      <c r="D20" s="8">
        <v>678903</v>
      </c>
      <c r="E20" s="9">
        <f t="shared" si="0"/>
        <v>3.4977967172377451E-2</v>
      </c>
      <c r="F20" s="1">
        <f t="shared" si="1"/>
        <v>5903.5043478260868</v>
      </c>
      <c r="H20" t="s">
        <v>33</v>
      </c>
      <c r="I20" s="1">
        <v>97</v>
      </c>
      <c r="J20" s="1">
        <v>0</v>
      </c>
      <c r="K20" s="1">
        <v>0</v>
      </c>
      <c r="L20" s="10">
        <f t="shared" si="7"/>
        <v>5.9582309582309582E-2</v>
      </c>
      <c r="M20" s="9">
        <f t="shared" si="2"/>
        <v>0</v>
      </c>
      <c r="N20" s="11">
        <f t="shared" si="2"/>
        <v>0</v>
      </c>
      <c r="O20" s="9">
        <f t="shared" si="8"/>
        <v>1</v>
      </c>
      <c r="P20" s="9">
        <f t="shared" si="3"/>
        <v>0</v>
      </c>
      <c r="Q20" s="9">
        <f t="shared" si="9"/>
        <v>0</v>
      </c>
      <c r="S20" t="s">
        <v>33</v>
      </c>
      <c r="T20" s="1">
        <v>432911</v>
      </c>
      <c r="U20" s="1">
        <v>0</v>
      </c>
      <c r="V20" s="1">
        <v>0</v>
      </c>
      <c r="W20" s="10">
        <f t="shared" si="10"/>
        <v>3.0633411236975293E-2</v>
      </c>
      <c r="X20" s="9">
        <f t="shared" si="4"/>
        <v>0</v>
      </c>
      <c r="Y20" s="11">
        <f t="shared" si="4"/>
        <v>0</v>
      </c>
      <c r="Z20" s="9">
        <f t="shared" si="11"/>
        <v>1</v>
      </c>
      <c r="AA20" s="9">
        <f t="shared" si="5"/>
        <v>0</v>
      </c>
      <c r="AB20" s="9">
        <f t="shared" si="12"/>
        <v>0</v>
      </c>
      <c r="AC20" s="12">
        <f t="shared" si="13"/>
        <v>4463</v>
      </c>
      <c r="AD20" s="13" t="str">
        <f t="shared" si="6"/>
        <v>-</v>
      </c>
      <c r="AE20" s="13" t="str">
        <f t="shared" si="6"/>
        <v>-</v>
      </c>
    </row>
    <row r="21" spans="1:31" x14ac:dyDescent="0.25">
      <c r="A21" t="s">
        <v>35</v>
      </c>
      <c r="B21" s="1">
        <v>108</v>
      </c>
      <c r="C21" s="7">
        <f t="shared" si="0"/>
        <v>2.7418126428027417E-2</v>
      </c>
      <c r="D21" s="8">
        <v>241112</v>
      </c>
      <c r="E21" s="9">
        <f t="shared" si="0"/>
        <v>1.2422404409564065E-2</v>
      </c>
      <c r="F21" s="1">
        <f t="shared" si="1"/>
        <v>2232.5185185185187</v>
      </c>
      <c r="H21" t="s">
        <v>34</v>
      </c>
      <c r="I21" s="1">
        <v>115</v>
      </c>
      <c r="J21" s="1">
        <v>0</v>
      </c>
      <c r="K21" s="1">
        <v>0</v>
      </c>
      <c r="L21" s="10">
        <f t="shared" si="7"/>
        <v>7.063882063882064E-2</v>
      </c>
      <c r="M21" s="9">
        <f t="shared" si="2"/>
        <v>0</v>
      </c>
      <c r="N21" s="11">
        <f t="shared" si="2"/>
        <v>0</v>
      </c>
      <c r="O21" s="9">
        <f t="shared" si="8"/>
        <v>1</v>
      </c>
      <c r="P21" s="9">
        <f t="shared" si="3"/>
        <v>0</v>
      </c>
      <c r="Q21" s="9">
        <f t="shared" si="9"/>
        <v>0</v>
      </c>
      <c r="S21" t="s">
        <v>34</v>
      </c>
      <c r="T21" s="1">
        <v>678903</v>
      </c>
      <c r="U21" s="1">
        <v>0</v>
      </c>
      <c r="V21" s="1">
        <v>0</v>
      </c>
      <c r="W21" s="10">
        <f t="shared" si="10"/>
        <v>4.8040162502260828E-2</v>
      </c>
      <c r="X21" s="9">
        <f t="shared" si="4"/>
        <v>0</v>
      </c>
      <c r="Y21" s="11">
        <f t="shared" si="4"/>
        <v>0</v>
      </c>
      <c r="Z21" s="9">
        <f t="shared" si="11"/>
        <v>1</v>
      </c>
      <c r="AA21" s="9">
        <f t="shared" si="5"/>
        <v>0</v>
      </c>
      <c r="AB21" s="9">
        <f t="shared" si="12"/>
        <v>0</v>
      </c>
      <c r="AC21" s="12">
        <f t="shared" si="13"/>
        <v>5903.5043478260868</v>
      </c>
      <c r="AD21" s="13" t="str">
        <f t="shared" si="6"/>
        <v>-</v>
      </c>
      <c r="AE21" s="13" t="str">
        <f t="shared" si="6"/>
        <v>-</v>
      </c>
    </row>
    <row r="22" spans="1:31" x14ac:dyDescent="0.25">
      <c r="A22" t="s">
        <v>36</v>
      </c>
      <c r="B22" s="1">
        <v>117</v>
      </c>
      <c r="C22" s="7">
        <f t="shared" si="0"/>
        <v>2.9702970297029702E-2</v>
      </c>
      <c r="D22" s="8">
        <v>430365</v>
      </c>
      <c r="E22" s="9">
        <f t="shared" si="0"/>
        <v>2.2172965566716041E-2</v>
      </c>
      <c r="F22" s="1">
        <f t="shared" si="1"/>
        <v>3678.3333333333335</v>
      </c>
      <c r="H22" t="s">
        <v>35</v>
      </c>
      <c r="I22" s="1">
        <v>62</v>
      </c>
      <c r="J22" s="1">
        <v>6</v>
      </c>
      <c r="K22" s="1">
        <v>40</v>
      </c>
      <c r="L22" s="10">
        <f t="shared" si="7"/>
        <v>3.8083538083538086E-2</v>
      </c>
      <c r="M22" s="9">
        <f t="shared" si="2"/>
        <v>3.6014405762304922E-3</v>
      </c>
      <c r="N22" s="11">
        <f t="shared" si="2"/>
        <v>6.2015503875968991E-2</v>
      </c>
      <c r="O22" s="9">
        <f t="shared" si="8"/>
        <v>0.57407407407407407</v>
      </c>
      <c r="P22" s="9">
        <f t="shared" ref="P22:P39" si="14">J22/SUM($I22:$K22)</f>
        <v>5.5555555555555552E-2</v>
      </c>
      <c r="Q22" s="9">
        <f t="shared" si="9"/>
        <v>0.37037037037037035</v>
      </c>
      <c r="S22" t="s">
        <v>35</v>
      </c>
      <c r="T22" s="1">
        <v>222112</v>
      </c>
      <c r="U22" s="1">
        <v>3370</v>
      </c>
      <c r="V22" s="1">
        <v>15630</v>
      </c>
      <c r="W22" s="10">
        <f t="shared" si="10"/>
        <v>1.5716967775517499E-2</v>
      </c>
      <c r="X22" s="9">
        <f t="shared" si="4"/>
        <v>7.7115963645200665E-4</v>
      </c>
      <c r="Y22" s="11">
        <f t="shared" si="4"/>
        <v>1.7224715869330196E-2</v>
      </c>
      <c r="Z22" s="9">
        <f t="shared" si="11"/>
        <v>0.9211984471946647</v>
      </c>
      <c r="AA22" s="9">
        <f t="shared" ref="AA22:AA39" si="15">U22/SUM($T22:$V22)</f>
        <v>1.3976906997577889E-2</v>
      </c>
      <c r="AB22" s="9">
        <f t="shared" si="12"/>
        <v>6.4824645807757389E-2</v>
      </c>
      <c r="AC22" s="12">
        <f t="shared" si="13"/>
        <v>3582.4516129032259</v>
      </c>
      <c r="AD22" s="13">
        <f t="shared" ref="AD22:AD39" si="16">IF(J22=0,"-",U22/J22)</f>
        <v>561.66666666666663</v>
      </c>
      <c r="AE22" s="13">
        <f t="shared" ref="AE22:AE39" si="17">IF(K22=0,"-",V22/K22)</f>
        <v>390.75</v>
      </c>
    </row>
    <row r="23" spans="1:31" x14ac:dyDescent="0.25">
      <c r="A23" t="s">
        <v>37</v>
      </c>
      <c r="B23" s="1">
        <v>90</v>
      </c>
      <c r="C23" s="7">
        <f t="shared" si="0"/>
        <v>2.284843869002285E-2</v>
      </c>
      <c r="D23" s="8">
        <v>241463</v>
      </c>
      <c r="E23" s="9">
        <f t="shared" si="0"/>
        <v>1.2440488386917978E-2</v>
      </c>
      <c r="F23" s="1">
        <f t="shared" si="1"/>
        <v>2682.9222222222224</v>
      </c>
      <c r="H23" t="s">
        <v>36</v>
      </c>
      <c r="I23" s="1">
        <v>96</v>
      </c>
      <c r="J23" s="1">
        <v>6</v>
      </c>
      <c r="K23" s="1">
        <v>15</v>
      </c>
      <c r="L23" s="10">
        <f t="shared" si="7"/>
        <v>5.896805896805897E-2</v>
      </c>
      <c r="M23" s="9">
        <f t="shared" si="2"/>
        <v>3.6014405762304922E-3</v>
      </c>
      <c r="N23" s="11">
        <f t="shared" si="2"/>
        <v>2.3255813953488372E-2</v>
      </c>
      <c r="O23" s="9">
        <f t="shared" si="8"/>
        <v>0.82051282051282048</v>
      </c>
      <c r="P23" s="9">
        <f t="shared" si="14"/>
        <v>5.128205128205128E-2</v>
      </c>
      <c r="Q23" s="9">
        <f t="shared" si="9"/>
        <v>0.12820512820512819</v>
      </c>
      <c r="S23" t="s">
        <v>36</v>
      </c>
      <c r="T23" s="1">
        <v>419995</v>
      </c>
      <c r="U23" s="1">
        <v>1875</v>
      </c>
      <c r="V23" s="1">
        <v>8495</v>
      </c>
      <c r="W23" s="10">
        <f t="shared" si="10"/>
        <v>2.9719456314285009E-2</v>
      </c>
      <c r="X23" s="9">
        <f t="shared" si="4"/>
        <v>4.2905766123071585E-4</v>
      </c>
      <c r="Y23" s="11">
        <f t="shared" si="4"/>
        <v>9.3617377677517617E-3</v>
      </c>
      <c r="Z23" s="9">
        <f t="shared" si="11"/>
        <v>0.97590417436362153</v>
      </c>
      <c r="AA23" s="9">
        <f t="shared" si="15"/>
        <v>4.3567669303962919E-3</v>
      </c>
      <c r="AB23" s="9">
        <f t="shared" si="12"/>
        <v>1.9739058705982131E-2</v>
      </c>
      <c r="AC23" s="12">
        <f t="shared" si="13"/>
        <v>4374.947916666667</v>
      </c>
      <c r="AD23" s="13">
        <f t="shared" si="16"/>
        <v>312.5</v>
      </c>
      <c r="AE23" s="13">
        <f t="shared" si="17"/>
        <v>566.33333333333337</v>
      </c>
    </row>
    <row r="24" spans="1:31" x14ac:dyDescent="0.25">
      <c r="A24" t="s">
        <v>38</v>
      </c>
      <c r="B24" s="1">
        <v>206</v>
      </c>
      <c r="C24" s="7">
        <f t="shared" si="0"/>
        <v>5.2297537446052297E-2</v>
      </c>
      <c r="D24" s="8">
        <v>100701</v>
      </c>
      <c r="E24" s="9">
        <f t="shared" si="0"/>
        <v>5.1882467336653122E-3</v>
      </c>
      <c r="F24" s="1">
        <f t="shared" si="1"/>
        <v>488.83980582524271</v>
      </c>
      <c r="H24" t="s">
        <v>37</v>
      </c>
      <c r="I24" s="1">
        <v>72</v>
      </c>
      <c r="J24" s="1">
        <v>3</v>
      </c>
      <c r="K24" s="1">
        <v>15</v>
      </c>
      <c r="L24" s="10">
        <f t="shared" si="7"/>
        <v>4.4226044226044224E-2</v>
      </c>
      <c r="M24" s="9">
        <f t="shared" si="2"/>
        <v>1.8007202881152461E-3</v>
      </c>
      <c r="N24" s="11">
        <f t="shared" si="2"/>
        <v>2.3255813953488372E-2</v>
      </c>
      <c r="O24" s="9">
        <f t="shared" si="8"/>
        <v>0.8</v>
      </c>
      <c r="P24" s="9">
        <f t="shared" si="14"/>
        <v>3.3333333333333333E-2</v>
      </c>
      <c r="Q24" s="9">
        <f t="shared" si="9"/>
        <v>0.16666666666666666</v>
      </c>
      <c r="S24" t="s">
        <v>37</v>
      </c>
      <c r="T24" s="1">
        <v>234308</v>
      </c>
      <c r="U24" s="1">
        <v>1155</v>
      </c>
      <c r="V24" s="1">
        <v>6000</v>
      </c>
      <c r="W24" s="10">
        <f t="shared" si="10"/>
        <v>1.6579974452285127E-2</v>
      </c>
      <c r="X24" s="9">
        <f t="shared" si="4"/>
        <v>2.6429951931812096E-4</v>
      </c>
      <c r="Y24" s="11">
        <f t="shared" si="4"/>
        <v>6.6121749978234924E-3</v>
      </c>
      <c r="Z24" s="9">
        <f t="shared" si="11"/>
        <v>0.97036813093517438</v>
      </c>
      <c r="AA24" s="9">
        <f t="shared" si="15"/>
        <v>4.7833415471521517E-3</v>
      </c>
      <c r="AB24" s="9">
        <f t="shared" si="12"/>
        <v>2.4848527517673514E-2</v>
      </c>
      <c r="AC24" s="12">
        <f t="shared" si="13"/>
        <v>3254.2777777777778</v>
      </c>
      <c r="AD24" s="13">
        <f t="shared" si="16"/>
        <v>385</v>
      </c>
      <c r="AE24" s="13">
        <f t="shared" si="17"/>
        <v>400</v>
      </c>
    </row>
    <row r="25" spans="1:31" x14ac:dyDescent="0.25">
      <c r="A25" t="s">
        <v>39</v>
      </c>
      <c r="B25" s="1">
        <v>52</v>
      </c>
      <c r="C25" s="7">
        <f t="shared" si="0"/>
        <v>1.3201320132013201E-2</v>
      </c>
      <c r="D25" s="8">
        <v>37153</v>
      </c>
      <c r="E25" s="9">
        <f t="shared" si="0"/>
        <v>1.9141709704557786E-3</v>
      </c>
      <c r="F25" s="1">
        <f t="shared" si="1"/>
        <v>714.48076923076928</v>
      </c>
      <c r="H25" t="s">
        <v>38</v>
      </c>
      <c r="I25" s="1">
        <v>3</v>
      </c>
      <c r="J25" s="1">
        <v>26</v>
      </c>
      <c r="K25" s="1">
        <v>177</v>
      </c>
      <c r="L25" s="10">
        <f t="shared" si="7"/>
        <v>1.8427518427518428E-3</v>
      </c>
      <c r="M25" s="9">
        <f t="shared" si="2"/>
        <v>1.5606242496998799E-2</v>
      </c>
      <c r="N25" s="11">
        <f t="shared" si="2"/>
        <v>0.2744186046511628</v>
      </c>
      <c r="O25" s="9">
        <f t="shared" si="8"/>
        <v>1.4563106796116505E-2</v>
      </c>
      <c r="P25" s="9">
        <f t="shared" si="14"/>
        <v>0.12621359223300971</v>
      </c>
      <c r="Q25" s="9">
        <f t="shared" si="9"/>
        <v>0.85922330097087374</v>
      </c>
      <c r="S25" t="s">
        <v>38</v>
      </c>
      <c r="T25" s="1">
        <v>1059</v>
      </c>
      <c r="U25" s="1">
        <v>13197</v>
      </c>
      <c r="V25" s="1">
        <v>86445</v>
      </c>
      <c r="W25" s="10">
        <f t="shared" si="10"/>
        <v>7.4936378377904084E-5</v>
      </c>
      <c r="X25" s="9">
        <f t="shared" si="4"/>
        <v>3.0198794428062704E-3</v>
      </c>
      <c r="Y25" s="11">
        <f t="shared" si="4"/>
        <v>9.5264911281141965E-2</v>
      </c>
      <c r="Z25" s="9">
        <f t="shared" si="11"/>
        <v>1.0516280871093634E-2</v>
      </c>
      <c r="AA25" s="9">
        <f t="shared" si="15"/>
        <v>0.13105133017546997</v>
      </c>
      <c r="AB25" s="9">
        <f t="shared" si="12"/>
        <v>0.85843238895343643</v>
      </c>
      <c r="AC25" s="12">
        <f t="shared" si="13"/>
        <v>353</v>
      </c>
      <c r="AD25" s="13">
        <f t="shared" si="16"/>
        <v>507.57692307692309</v>
      </c>
      <c r="AE25" s="13">
        <f t="shared" si="17"/>
        <v>488.38983050847457</v>
      </c>
    </row>
    <row r="26" spans="1:31" x14ac:dyDescent="0.25">
      <c r="A26" t="s">
        <v>40</v>
      </c>
      <c r="B26" s="1">
        <v>28</v>
      </c>
      <c r="C26" s="7">
        <f t="shared" si="0"/>
        <v>7.1084031480071084E-3</v>
      </c>
      <c r="D26" s="8">
        <v>12968</v>
      </c>
      <c r="E26" s="9">
        <f t="shared" si="0"/>
        <v>6.6812825733777992E-4</v>
      </c>
      <c r="F26" s="1">
        <f t="shared" si="1"/>
        <v>463.14285714285717</v>
      </c>
      <c r="H26" t="s">
        <v>39</v>
      </c>
      <c r="I26" s="1">
        <v>2</v>
      </c>
      <c r="J26" s="1">
        <v>6</v>
      </c>
      <c r="K26" s="1">
        <v>44</v>
      </c>
      <c r="L26" s="10">
        <f t="shared" si="7"/>
        <v>1.2285012285012285E-3</v>
      </c>
      <c r="M26" s="9">
        <f t="shared" si="2"/>
        <v>3.6014405762304922E-3</v>
      </c>
      <c r="N26" s="11">
        <f t="shared" si="2"/>
        <v>6.8217054263565891E-2</v>
      </c>
      <c r="O26" s="9">
        <f t="shared" si="8"/>
        <v>3.8461538461538464E-2</v>
      </c>
      <c r="P26" s="9">
        <f t="shared" si="14"/>
        <v>0.11538461538461539</v>
      </c>
      <c r="Q26" s="9">
        <f t="shared" si="9"/>
        <v>0.84615384615384615</v>
      </c>
      <c r="S26" t="s">
        <v>39</v>
      </c>
      <c r="T26" s="1">
        <v>1048</v>
      </c>
      <c r="U26" s="1">
        <v>1235</v>
      </c>
      <c r="V26" s="1">
        <v>34870</v>
      </c>
      <c r="W26" s="10">
        <f t="shared" si="10"/>
        <v>7.4158002398530204E-5</v>
      </c>
      <c r="X26" s="9">
        <f t="shared" si="4"/>
        <v>2.8260597953063153E-4</v>
      </c>
      <c r="Y26" s="11">
        <f t="shared" si="4"/>
        <v>3.8427757029017531E-2</v>
      </c>
      <c r="Z26" s="9">
        <f t="shared" si="11"/>
        <v>2.8207681748445616E-2</v>
      </c>
      <c r="AA26" s="9">
        <f t="shared" si="15"/>
        <v>3.3240922671116731E-2</v>
      </c>
      <c r="AB26" s="9">
        <f t="shared" si="12"/>
        <v>0.93855139558043765</v>
      </c>
      <c r="AC26" s="12">
        <f t="shared" si="13"/>
        <v>524</v>
      </c>
      <c r="AD26" s="13">
        <f t="shared" si="16"/>
        <v>205.83333333333334</v>
      </c>
      <c r="AE26" s="13">
        <f t="shared" si="17"/>
        <v>792.5</v>
      </c>
    </row>
    <row r="27" spans="1:31" x14ac:dyDescent="0.25">
      <c r="A27" t="s">
        <v>41</v>
      </c>
      <c r="B27" s="1">
        <v>54</v>
      </c>
      <c r="C27" s="7">
        <f t="shared" si="0"/>
        <v>1.3709063214013708E-2</v>
      </c>
      <c r="D27" s="8">
        <v>20486</v>
      </c>
      <c r="E27" s="9">
        <f t="shared" si="0"/>
        <v>1.0554654133113632E-3</v>
      </c>
      <c r="F27" s="1">
        <f t="shared" si="1"/>
        <v>379.37037037037038</v>
      </c>
      <c r="H27" t="s">
        <v>40</v>
      </c>
      <c r="I27" s="1">
        <v>0</v>
      </c>
      <c r="J27" s="1">
        <v>10</v>
      </c>
      <c r="K27" s="1">
        <v>18</v>
      </c>
      <c r="L27" s="10">
        <f t="shared" si="7"/>
        <v>0</v>
      </c>
      <c r="M27" s="9">
        <f t="shared" si="2"/>
        <v>6.0024009603841539E-3</v>
      </c>
      <c r="N27" s="11">
        <f t="shared" si="2"/>
        <v>2.7906976744186046E-2</v>
      </c>
      <c r="O27" s="9">
        <f t="shared" si="8"/>
        <v>0</v>
      </c>
      <c r="P27" s="9">
        <f t="shared" si="14"/>
        <v>0.35714285714285715</v>
      </c>
      <c r="Q27" s="9">
        <f t="shared" si="9"/>
        <v>0.6428571428571429</v>
      </c>
      <c r="S27" t="s">
        <v>40</v>
      </c>
      <c r="T27" s="1">
        <v>0</v>
      </c>
      <c r="U27" s="1">
        <v>2280</v>
      </c>
      <c r="V27" s="1">
        <v>10688</v>
      </c>
      <c r="W27" s="10">
        <f t="shared" si="10"/>
        <v>0</v>
      </c>
      <c r="X27" s="9">
        <f t="shared" si="4"/>
        <v>5.2173411605655048E-4</v>
      </c>
      <c r="Y27" s="11">
        <f t="shared" si="4"/>
        <v>1.1778487729456248E-2</v>
      </c>
      <c r="Z27" s="9">
        <f t="shared" si="11"/>
        <v>0</v>
      </c>
      <c r="AA27" s="9">
        <f t="shared" si="15"/>
        <v>0.17581739666872301</v>
      </c>
      <c r="AB27" s="9">
        <f t="shared" si="12"/>
        <v>0.82418260333127702</v>
      </c>
      <c r="AC27" s="12" t="str">
        <f t="shared" si="13"/>
        <v>-</v>
      </c>
      <c r="AD27" s="13">
        <f t="shared" si="16"/>
        <v>228</v>
      </c>
      <c r="AE27" s="13">
        <f t="shared" si="17"/>
        <v>593.77777777777783</v>
      </c>
    </row>
    <row r="28" spans="1:31" x14ac:dyDescent="0.25">
      <c r="A28" t="s">
        <v>42</v>
      </c>
      <c r="B28" s="1">
        <v>246</v>
      </c>
      <c r="C28" s="7">
        <f t="shared" si="0"/>
        <v>6.2452399086062454E-2</v>
      </c>
      <c r="D28" s="8">
        <v>75585</v>
      </c>
      <c r="E28" s="9">
        <f t="shared" si="0"/>
        <v>3.8942376874518889E-3</v>
      </c>
      <c r="F28" s="1">
        <f t="shared" si="1"/>
        <v>307.2560975609756</v>
      </c>
      <c r="H28" t="s">
        <v>41</v>
      </c>
      <c r="I28" s="1">
        <v>5</v>
      </c>
      <c r="J28" s="1">
        <v>20</v>
      </c>
      <c r="K28" s="1">
        <v>29</v>
      </c>
      <c r="L28" s="10">
        <f t="shared" si="7"/>
        <v>3.0712530712530711E-3</v>
      </c>
      <c r="M28" s="9">
        <f t="shared" si="2"/>
        <v>1.2004801920768308E-2</v>
      </c>
      <c r="N28" s="11">
        <f t="shared" si="2"/>
        <v>4.4961240310077519E-2</v>
      </c>
      <c r="O28" s="9">
        <f t="shared" si="8"/>
        <v>9.2592592592592587E-2</v>
      </c>
      <c r="P28" s="9">
        <f t="shared" si="14"/>
        <v>0.37037037037037035</v>
      </c>
      <c r="Q28" s="9">
        <f t="shared" si="9"/>
        <v>0.53703703703703709</v>
      </c>
      <c r="S28" t="s">
        <v>41</v>
      </c>
      <c r="T28" s="1">
        <v>9586</v>
      </c>
      <c r="U28" s="1">
        <v>3332</v>
      </c>
      <c r="V28" s="1">
        <v>7568</v>
      </c>
      <c r="W28" s="10">
        <f t="shared" si="10"/>
        <v>6.7831928529800618E-4</v>
      </c>
      <c r="X28" s="9">
        <f t="shared" si="4"/>
        <v>7.6246406785106409E-4</v>
      </c>
      <c r="Y28" s="11">
        <f t="shared" si="4"/>
        <v>8.3401567305880324E-3</v>
      </c>
      <c r="Z28" s="9">
        <f t="shared" si="11"/>
        <v>0.46792931758273942</v>
      </c>
      <c r="AA28" s="9">
        <f t="shared" si="15"/>
        <v>0.16264766181782681</v>
      </c>
      <c r="AB28" s="9">
        <f t="shared" si="12"/>
        <v>0.36942302059943377</v>
      </c>
      <c r="AC28" s="12">
        <f t="shared" si="13"/>
        <v>1917.2</v>
      </c>
      <c r="AD28" s="13">
        <f t="shared" si="16"/>
        <v>166.6</v>
      </c>
      <c r="AE28" s="13">
        <f t="shared" si="17"/>
        <v>260.9655172413793</v>
      </c>
    </row>
    <row r="29" spans="1:31" x14ac:dyDescent="0.25">
      <c r="A29" t="s">
        <v>43</v>
      </c>
      <c r="B29" s="1">
        <v>38</v>
      </c>
      <c r="C29" s="7">
        <f t="shared" si="0"/>
        <v>9.6471185580096468E-3</v>
      </c>
      <c r="D29" s="8">
        <v>61711</v>
      </c>
      <c r="E29" s="9">
        <f t="shared" si="0"/>
        <v>3.1794311295937489E-3</v>
      </c>
      <c r="F29" s="1">
        <f t="shared" si="1"/>
        <v>1623.9736842105262</v>
      </c>
      <c r="H29" t="s">
        <v>42</v>
      </c>
      <c r="I29" s="1">
        <v>0</v>
      </c>
      <c r="J29" s="1">
        <v>246</v>
      </c>
      <c r="K29" s="1">
        <v>0</v>
      </c>
      <c r="L29" s="10">
        <f t="shared" si="7"/>
        <v>0</v>
      </c>
      <c r="M29" s="9">
        <f t="shared" si="2"/>
        <v>0.14765906362545017</v>
      </c>
      <c r="N29" s="11">
        <f t="shared" si="2"/>
        <v>0</v>
      </c>
      <c r="O29" s="9">
        <f t="shared" si="8"/>
        <v>0</v>
      </c>
      <c r="P29" s="9">
        <f t="shared" si="14"/>
        <v>1</v>
      </c>
      <c r="Q29" s="9">
        <f t="shared" si="9"/>
        <v>0</v>
      </c>
      <c r="S29" t="s">
        <v>42</v>
      </c>
      <c r="T29" s="1">
        <v>0</v>
      </c>
      <c r="U29" s="1">
        <v>75585</v>
      </c>
      <c r="V29" s="1">
        <v>0</v>
      </c>
      <c r="W29" s="10">
        <f t="shared" si="10"/>
        <v>0</v>
      </c>
      <c r="X29" s="9">
        <f t="shared" si="4"/>
        <v>1.7296172439532617E-2</v>
      </c>
      <c r="Y29" s="11">
        <f t="shared" si="4"/>
        <v>0</v>
      </c>
      <c r="Z29" s="9">
        <f t="shared" si="11"/>
        <v>0</v>
      </c>
      <c r="AA29" s="9">
        <f t="shared" si="15"/>
        <v>1</v>
      </c>
      <c r="AB29" s="9">
        <f t="shared" si="12"/>
        <v>0</v>
      </c>
      <c r="AC29" s="12" t="str">
        <f t="shared" si="13"/>
        <v>-</v>
      </c>
      <c r="AD29" s="13">
        <f t="shared" si="16"/>
        <v>307.2560975609756</v>
      </c>
      <c r="AE29" s="13" t="str">
        <f t="shared" si="17"/>
        <v>-</v>
      </c>
    </row>
    <row r="30" spans="1:31" x14ac:dyDescent="0.25">
      <c r="A30" t="s">
        <v>44</v>
      </c>
      <c r="B30" s="1">
        <v>243</v>
      </c>
      <c r="C30" s="7">
        <f t="shared" si="0"/>
        <v>6.1690784463061692E-2</v>
      </c>
      <c r="D30" s="8">
        <v>209831</v>
      </c>
      <c r="E30" s="9">
        <f t="shared" si="0"/>
        <v>1.0810766530339581E-2</v>
      </c>
      <c r="F30" s="1">
        <f t="shared" si="1"/>
        <v>863.50205761316874</v>
      </c>
      <c r="H30" t="s">
        <v>43</v>
      </c>
      <c r="I30" s="1">
        <v>10</v>
      </c>
      <c r="J30" s="1">
        <v>25</v>
      </c>
      <c r="K30" s="1">
        <v>3</v>
      </c>
      <c r="L30" s="10">
        <f t="shared" si="7"/>
        <v>6.1425061425061421E-3</v>
      </c>
      <c r="M30" s="9">
        <f t="shared" si="2"/>
        <v>1.5006002400960384E-2</v>
      </c>
      <c r="N30" s="11">
        <f t="shared" si="2"/>
        <v>4.6511627906976744E-3</v>
      </c>
      <c r="O30" s="9">
        <f t="shared" si="8"/>
        <v>0.26315789473684209</v>
      </c>
      <c r="P30" s="9">
        <f t="shared" si="14"/>
        <v>0.65789473684210531</v>
      </c>
      <c r="Q30" s="9">
        <f t="shared" si="9"/>
        <v>7.8947368421052627E-2</v>
      </c>
      <c r="S30" t="s">
        <v>43</v>
      </c>
      <c r="T30" s="1">
        <v>15781</v>
      </c>
      <c r="U30" s="1">
        <v>43254</v>
      </c>
      <c r="V30" s="1">
        <v>2676</v>
      </c>
      <c r="W30" s="10">
        <f t="shared" si="10"/>
        <v>1.1166864845908446E-3</v>
      </c>
      <c r="X30" s="9">
        <f t="shared" si="4"/>
        <v>9.8978453753991377E-3</v>
      </c>
      <c r="Y30" s="11">
        <f t="shared" si="4"/>
        <v>2.9490300490292777E-3</v>
      </c>
      <c r="Z30" s="9">
        <f t="shared" si="11"/>
        <v>0.25572426309734081</v>
      </c>
      <c r="AA30" s="9">
        <f t="shared" si="15"/>
        <v>0.70091231709095625</v>
      </c>
      <c r="AB30" s="9">
        <f t="shared" si="12"/>
        <v>4.3363419811702941E-2</v>
      </c>
      <c r="AC30" s="12">
        <f t="shared" si="13"/>
        <v>1578.1</v>
      </c>
      <c r="AD30" s="13">
        <f t="shared" si="16"/>
        <v>1730.16</v>
      </c>
      <c r="AE30" s="13">
        <f t="shared" si="17"/>
        <v>892</v>
      </c>
    </row>
    <row r="31" spans="1:31" x14ac:dyDescent="0.25">
      <c r="A31" t="s">
        <v>45</v>
      </c>
      <c r="B31" s="1">
        <v>23</v>
      </c>
      <c r="C31" s="7">
        <f t="shared" si="0"/>
        <v>5.8390454430058388E-3</v>
      </c>
      <c r="D31" s="8">
        <v>63544</v>
      </c>
      <c r="E31" s="9">
        <f t="shared" si="0"/>
        <v>3.2738696779975236E-3</v>
      </c>
      <c r="F31" s="1">
        <f t="shared" si="1"/>
        <v>2762.782608695652</v>
      </c>
      <c r="H31" t="s">
        <v>44</v>
      </c>
      <c r="I31" s="1">
        <v>4</v>
      </c>
      <c r="J31" s="1">
        <v>127</v>
      </c>
      <c r="K31" s="1">
        <v>112</v>
      </c>
      <c r="L31" s="10">
        <f t="shared" si="7"/>
        <v>2.4570024570024569E-3</v>
      </c>
      <c r="M31" s="9">
        <f t="shared" si="2"/>
        <v>7.6230492196878746E-2</v>
      </c>
      <c r="N31" s="11">
        <f t="shared" si="2"/>
        <v>0.17364341085271318</v>
      </c>
      <c r="O31" s="9">
        <f t="shared" si="8"/>
        <v>1.646090534979424E-2</v>
      </c>
      <c r="P31" s="9">
        <f t="shared" si="14"/>
        <v>0.52263374485596703</v>
      </c>
      <c r="Q31" s="9">
        <f t="shared" si="9"/>
        <v>0.46090534979423869</v>
      </c>
      <c r="S31" t="s">
        <v>44</v>
      </c>
      <c r="T31" s="1">
        <v>1906</v>
      </c>
      <c r="U31" s="1">
        <v>84951</v>
      </c>
      <c r="V31" s="1">
        <v>122974</v>
      </c>
      <c r="W31" s="10">
        <f t="shared" si="10"/>
        <v>1.3487132878969328E-4</v>
      </c>
      <c r="X31" s="9">
        <f t="shared" si="4"/>
        <v>1.943940126891229E-2</v>
      </c>
      <c r="Y31" s="11">
        <f t="shared" si="4"/>
        <v>0.1355209346970577</v>
      </c>
      <c r="Z31" s="9">
        <f t="shared" si="11"/>
        <v>9.0835005313800159E-3</v>
      </c>
      <c r="AA31" s="9">
        <f t="shared" si="15"/>
        <v>0.40485438281283509</v>
      </c>
      <c r="AB31" s="9">
        <f t="shared" si="12"/>
        <v>0.58606211665578489</v>
      </c>
      <c r="AC31" s="12">
        <f t="shared" si="13"/>
        <v>476.5</v>
      </c>
      <c r="AD31" s="13">
        <f t="shared" si="16"/>
        <v>668.90551181102364</v>
      </c>
      <c r="AE31" s="13">
        <f t="shared" si="17"/>
        <v>1097.9821428571429</v>
      </c>
    </row>
    <row r="32" spans="1:31" x14ac:dyDescent="0.25">
      <c r="A32" t="s">
        <v>46</v>
      </c>
      <c r="B32" s="1">
        <v>12</v>
      </c>
      <c r="C32" s="7">
        <f t="shared" si="0"/>
        <v>3.0464584920030465E-3</v>
      </c>
      <c r="D32" s="8">
        <v>4745</v>
      </c>
      <c r="E32" s="9">
        <f t="shared" si="0"/>
        <v>2.444685827473601E-4</v>
      </c>
      <c r="F32" s="1">
        <f t="shared" si="1"/>
        <v>395.41666666666669</v>
      </c>
      <c r="H32" t="s">
        <v>45</v>
      </c>
      <c r="I32" s="1">
        <v>16</v>
      </c>
      <c r="J32" s="1">
        <v>7</v>
      </c>
      <c r="K32" s="1">
        <v>0</v>
      </c>
      <c r="L32" s="10">
        <f t="shared" si="7"/>
        <v>9.8280098280098278E-3</v>
      </c>
      <c r="M32" s="9">
        <f t="shared" si="2"/>
        <v>4.2016806722689074E-3</v>
      </c>
      <c r="N32" s="11">
        <f t="shared" si="2"/>
        <v>0</v>
      </c>
      <c r="O32" s="9">
        <f t="shared" si="8"/>
        <v>0.69565217391304346</v>
      </c>
      <c r="P32" s="9">
        <f t="shared" si="14"/>
        <v>0.30434782608695654</v>
      </c>
      <c r="Q32" s="9">
        <f t="shared" si="9"/>
        <v>0</v>
      </c>
      <c r="S32" t="s">
        <v>45</v>
      </c>
      <c r="T32" s="1">
        <v>55285</v>
      </c>
      <c r="U32" s="1">
        <v>8259</v>
      </c>
      <c r="V32" s="1">
        <v>0</v>
      </c>
      <c r="W32" s="10">
        <f t="shared" si="10"/>
        <v>3.9120469108804793E-3</v>
      </c>
      <c r="X32" s="9">
        <f t="shared" si="4"/>
        <v>1.8899131861890572E-3</v>
      </c>
      <c r="Y32" s="11">
        <f t="shared" si="4"/>
        <v>0</v>
      </c>
      <c r="Z32" s="9">
        <f t="shared" si="11"/>
        <v>0.87002706785849171</v>
      </c>
      <c r="AA32" s="9">
        <f t="shared" si="15"/>
        <v>0.12997293214150824</v>
      </c>
      <c r="AB32" s="9">
        <f t="shared" si="12"/>
        <v>0</v>
      </c>
      <c r="AC32" s="12">
        <f t="shared" si="13"/>
        <v>3455.3125</v>
      </c>
      <c r="AD32" s="13">
        <f t="shared" si="16"/>
        <v>1179.8571428571429</v>
      </c>
      <c r="AE32" s="13" t="str">
        <f t="shared" si="17"/>
        <v>-</v>
      </c>
    </row>
    <row r="33" spans="1:31" x14ac:dyDescent="0.25">
      <c r="A33" t="s">
        <v>47</v>
      </c>
      <c r="B33" s="1">
        <v>49</v>
      </c>
      <c r="C33" s="7">
        <f t="shared" si="0"/>
        <v>1.243970550901244E-2</v>
      </c>
      <c r="D33" s="8">
        <v>61390</v>
      </c>
      <c r="E33" s="9">
        <f t="shared" si="0"/>
        <v>3.1628927913299127E-3</v>
      </c>
      <c r="F33" s="1">
        <f t="shared" si="1"/>
        <v>1252.8571428571429</v>
      </c>
      <c r="H33" t="s">
        <v>46</v>
      </c>
      <c r="I33" s="1">
        <v>0</v>
      </c>
      <c r="J33" s="1">
        <v>6</v>
      </c>
      <c r="K33" s="1">
        <v>6</v>
      </c>
      <c r="L33" s="10">
        <f t="shared" si="7"/>
        <v>0</v>
      </c>
      <c r="M33" s="9">
        <f t="shared" si="2"/>
        <v>3.6014405762304922E-3</v>
      </c>
      <c r="N33" s="11">
        <f t="shared" si="2"/>
        <v>9.3023255813953487E-3</v>
      </c>
      <c r="O33" s="9">
        <f t="shared" si="8"/>
        <v>0</v>
      </c>
      <c r="P33" s="9">
        <f t="shared" si="14"/>
        <v>0.5</v>
      </c>
      <c r="Q33" s="9">
        <f t="shared" si="9"/>
        <v>0.5</v>
      </c>
      <c r="S33" t="s">
        <v>46</v>
      </c>
      <c r="T33" s="1">
        <v>0</v>
      </c>
      <c r="U33" s="1">
        <v>2592</v>
      </c>
      <c r="V33" s="1">
        <v>2153</v>
      </c>
      <c r="W33" s="10">
        <f t="shared" si="10"/>
        <v>0</v>
      </c>
      <c r="X33" s="9">
        <f t="shared" si="4"/>
        <v>5.9312931088534163E-4</v>
      </c>
      <c r="Y33" s="11">
        <f t="shared" si="4"/>
        <v>2.37266879505233E-3</v>
      </c>
      <c r="Z33" s="9">
        <f t="shared" si="11"/>
        <v>0</v>
      </c>
      <c r="AA33" s="9">
        <f t="shared" si="15"/>
        <v>0.54625922023182294</v>
      </c>
      <c r="AB33" s="9">
        <f t="shared" si="12"/>
        <v>0.453740779768177</v>
      </c>
      <c r="AC33" s="12" t="str">
        <f t="shared" si="13"/>
        <v>-</v>
      </c>
      <c r="AD33" s="13">
        <f t="shared" si="16"/>
        <v>432</v>
      </c>
      <c r="AE33" s="13">
        <f t="shared" si="17"/>
        <v>358.83333333333331</v>
      </c>
    </row>
    <row r="34" spans="1:31" x14ac:dyDescent="0.25">
      <c r="A34" t="s">
        <v>48</v>
      </c>
      <c r="B34" s="1">
        <v>71</v>
      </c>
      <c r="C34" s="7">
        <f t="shared" si="0"/>
        <v>1.8024879411018026E-2</v>
      </c>
      <c r="D34" s="8">
        <v>50059</v>
      </c>
      <c r="E34" s="9">
        <f t="shared" si="0"/>
        <v>2.5791049070073972E-3</v>
      </c>
      <c r="F34" s="1">
        <f t="shared" si="1"/>
        <v>705.05633802816897</v>
      </c>
      <c r="H34" t="s">
        <v>47</v>
      </c>
      <c r="I34" s="1">
        <v>1</v>
      </c>
      <c r="J34" s="1">
        <v>16</v>
      </c>
      <c r="K34" s="1">
        <v>32</v>
      </c>
      <c r="L34" s="10">
        <f t="shared" si="7"/>
        <v>6.1425061425061424E-4</v>
      </c>
      <c r="M34" s="9">
        <f t="shared" si="2"/>
        <v>9.6038415366146452E-3</v>
      </c>
      <c r="N34" s="11">
        <f t="shared" si="2"/>
        <v>4.9612403100775193E-2</v>
      </c>
      <c r="O34" s="9">
        <f t="shared" si="8"/>
        <v>2.0408163265306121E-2</v>
      </c>
      <c r="P34" s="9">
        <f t="shared" si="14"/>
        <v>0.32653061224489793</v>
      </c>
      <c r="Q34" s="9">
        <f t="shared" si="9"/>
        <v>0.65306122448979587</v>
      </c>
      <c r="S34" t="s">
        <v>47</v>
      </c>
      <c r="T34" s="1">
        <v>145</v>
      </c>
      <c r="U34" s="1">
        <v>18383</v>
      </c>
      <c r="V34" s="1">
        <v>42862</v>
      </c>
      <c r="W34" s="10">
        <f t="shared" si="10"/>
        <v>1.0260410637201221E-5</v>
      </c>
      <c r="X34" s="9">
        <f t="shared" si="4"/>
        <v>4.2065957260822668E-3</v>
      </c>
      <c r="Y34" s="11">
        <f t="shared" si="4"/>
        <v>4.7235174126118419E-2</v>
      </c>
      <c r="Z34" s="9">
        <f t="shared" si="11"/>
        <v>2.3619482000325786E-3</v>
      </c>
      <c r="AA34" s="9">
        <f t="shared" si="15"/>
        <v>0.29944616387033718</v>
      </c>
      <c r="AB34" s="9">
        <f t="shared" si="12"/>
        <v>0.69819188792963027</v>
      </c>
      <c r="AC34" s="12">
        <f t="shared" si="13"/>
        <v>145</v>
      </c>
      <c r="AD34" s="13">
        <f t="shared" si="16"/>
        <v>1148.9375</v>
      </c>
      <c r="AE34" s="13">
        <f t="shared" si="17"/>
        <v>1339.4375</v>
      </c>
    </row>
    <row r="35" spans="1:31" x14ac:dyDescent="0.25">
      <c r="A35" t="s">
        <v>49</v>
      </c>
      <c r="B35" s="1">
        <v>31</v>
      </c>
      <c r="C35" s="7">
        <f t="shared" si="0"/>
        <v>7.8700177710078704E-3</v>
      </c>
      <c r="D35" s="8">
        <v>17609</v>
      </c>
      <c r="E35" s="9">
        <f t="shared" si="0"/>
        <v>9.0723862457286911E-4</v>
      </c>
      <c r="F35" s="1">
        <f t="shared" si="1"/>
        <v>568.0322580645161</v>
      </c>
      <c r="H35" t="s">
        <v>48</v>
      </c>
      <c r="I35" s="1">
        <v>4</v>
      </c>
      <c r="J35" s="1">
        <v>46</v>
      </c>
      <c r="K35" s="1">
        <v>21</v>
      </c>
      <c r="L35" s="10">
        <f t="shared" si="7"/>
        <v>2.4570024570024569E-3</v>
      </c>
      <c r="M35" s="9">
        <f t="shared" si="2"/>
        <v>2.7611044417767107E-2</v>
      </c>
      <c r="N35" s="11">
        <f t="shared" si="2"/>
        <v>3.255813953488372E-2</v>
      </c>
      <c r="O35" s="9">
        <f t="shared" si="8"/>
        <v>5.6338028169014086E-2</v>
      </c>
      <c r="P35" s="9">
        <f t="shared" si="14"/>
        <v>0.647887323943662</v>
      </c>
      <c r="Q35" s="9">
        <f t="shared" si="9"/>
        <v>0.29577464788732394</v>
      </c>
      <c r="S35" t="s">
        <v>48</v>
      </c>
      <c r="T35" s="1">
        <v>3739</v>
      </c>
      <c r="U35" s="1">
        <v>35313</v>
      </c>
      <c r="V35" s="1">
        <v>11007</v>
      </c>
      <c r="W35" s="10">
        <f t="shared" si="10"/>
        <v>2.6457707153445078E-4</v>
      </c>
      <c r="X35" s="9">
        <f t="shared" si="4"/>
        <v>8.0807003685548096E-3</v>
      </c>
      <c r="Y35" s="11">
        <f t="shared" si="4"/>
        <v>1.2130035033507196E-2</v>
      </c>
      <c r="Z35" s="9">
        <f t="shared" si="11"/>
        <v>7.4691863600950884E-2</v>
      </c>
      <c r="AA35" s="9">
        <f t="shared" si="15"/>
        <v>0.70542759543738387</v>
      </c>
      <c r="AB35" s="9">
        <f t="shared" si="12"/>
        <v>0.21988054096166523</v>
      </c>
      <c r="AC35" s="12">
        <f t="shared" si="13"/>
        <v>934.75</v>
      </c>
      <c r="AD35" s="13">
        <f t="shared" si="16"/>
        <v>767.67391304347825</v>
      </c>
      <c r="AE35" s="13">
        <f t="shared" si="17"/>
        <v>524.14285714285711</v>
      </c>
    </row>
    <row r="36" spans="1:31" x14ac:dyDescent="0.25">
      <c r="A36" t="s">
        <v>50</v>
      </c>
      <c r="B36" s="1">
        <v>33</v>
      </c>
      <c r="C36" s="7">
        <f t="shared" si="0"/>
        <v>8.3777608530083772E-3</v>
      </c>
      <c r="D36" s="8">
        <v>36265</v>
      </c>
      <c r="E36" s="9">
        <f t="shared" si="0"/>
        <v>1.8684200533894654E-3</v>
      </c>
      <c r="F36" s="1">
        <f t="shared" si="1"/>
        <v>1098.939393939394</v>
      </c>
      <c r="H36" t="s">
        <v>49</v>
      </c>
      <c r="I36" s="1">
        <v>5</v>
      </c>
      <c r="J36" s="1">
        <v>20</v>
      </c>
      <c r="K36" s="1">
        <v>6</v>
      </c>
      <c r="L36" s="10">
        <f t="shared" si="7"/>
        <v>3.0712530712530711E-3</v>
      </c>
      <c r="M36" s="9">
        <f t="shared" si="2"/>
        <v>1.2004801920768308E-2</v>
      </c>
      <c r="N36" s="11">
        <f t="shared" si="2"/>
        <v>9.3023255813953487E-3</v>
      </c>
      <c r="O36" s="9">
        <f t="shared" si="8"/>
        <v>0.16129032258064516</v>
      </c>
      <c r="P36" s="9">
        <f t="shared" si="14"/>
        <v>0.64516129032258063</v>
      </c>
      <c r="Q36" s="9">
        <f t="shared" si="9"/>
        <v>0.19354838709677419</v>
      </c>
      <c r="S36" t="s">
        <v>49</v>
      </c>
      <c r="T36" s="1">
        <v>3209</v>
      </c>
      <c r="U36" s="1">
        <v>12327</v>
      </c>
      <c r="V36" s="1">
        <v>2073</v>
      </c>
      <c r="W36" s="10">
        <f t="shared" si="10"/>
        <v>2.2707350161916355E-4</v>
      </c>
      <c r="X36" s="9">
        <f t="shared" si="4"/>
        <v>2.8207966879952185E-3</v>
      </c>
      <c r="Y36" s="11">
        <f t="shared" si="4"/>
        <v>2.2845064617480165E-3</v>
      </c>
      <c r="Z36" s="9">
        <f t="shared" si="11"/>
        <v>0.18223635640865465</v>
      </c>
      <c r="AA36" s="9">
        <f t="shared" si="15"/>
        <v>0.70003975239934124</v>
      </c>
      <c r="AB36" s="9">
        <f t="shared" si="12"/>
        <v>0.11772389119200409</v>
      </c>
      <c r="AC36" s="12">
        <f t="shared" si="13"/>
        <v>641.79999999999995</v>
      </c>
      <c r="AD36" s="13">
        <f t="shared" si="16"/>
        <v>616.35</v>
      </c>
      <c r="AE36" s="13">
        <f t="shared" si="17"/>
        <v>345.5</v>
      </c>
    </row>
    <row r="37" spans="1:31" x14ac:dyDescent="0.25">
      <c r="A37" t="s">
        <v>51</v>
      </c>
      <c r="B37" s="1">
        <v>35</v>
      </c>
      <c r="C37" s="7">
        <f t="shared" si="0"/>
        <v>8.8855039350088857E-3</v>
      </c>
      <c r="D37" s="8">
        <v>15485</v>
      </c>
      <c r="E37" s="9">
        <f t="shared" si="0"/>
        <v>7.978073769953363E-4</v>
      </c>
      <c r="F37" s="1">
        <f t="shared" si="1"/>
        <v>442.42857142857144</v>
      </c>
      <c r="H37" t="s">
        <v>50</v>
      </c>
      <c r="I37" s="1">
        <v>9</v>
      </c>
      <c r="J37" s="1">
        <v>19</v>
      </c>
      <c r="K37" s="1">
        <v>6</v>
      </c>
      <c r="L37" s="10">
        <f t="shared" si="7"/>
        <v>5.528255528255528E-3</v>
      </c>
      <c r="M37" s="9">
        <f t="shared" si="2"/>
        <v>1.1404561824729893E-2</v>
      </c>
      <c r="N37" s="11">
        <f t="shared" si="2"/>
        <v>9.3023255813953487E-3</v>
      </c>
      <c r="O37" s="9">
        <f t="shared" si="8"/>
        <v>0.26470588235294118</v>
      </c>
      <c r="P37" s="9">
        <f t="shared" si="14"/>
        <v>0.55882352941176472</v>
      </c>
      <c r="Q37" s="9">
        <f t="shared" si="9"/>
        <v>0.17647058823529413</v>
      </c>
      <c r="S37" t="s">
        <v>50</v>
      </c>
      <c r="T37" s="1">
        <v>16085</v>
      </c>
      <c r="U37" s="1">
        <v>10270</v>
      </c>
      <c r="V37" s="1">
        <v>9910</v>
      </c>
      <c r="W37" s="10">
        <f t="shared" si="10"/>
        <v>1.1381979662026319E-3</v>
      </c>
      <c r="X37" s="9">
        <f t="shared" si="4"/>
        <v>2.3500918297810411E-3</v>
      </c>
      <c r="Y37" s="11">
        <f t="shared" si="4"/>
        <v>1.0921109038071801E-2</v>
      </c>
      <c r="Z37" s="9">
        <f t="shared" si="11"/>
        <v>0.44354060388804634</v>
      </c>
      <c r="AA37" s="9">
        <f t="shared" si="15"/>
        <v>0.28319316145043433</v>
      </c>
      <c r="AB37" s="9">
        <f t="shared" si="12"/>
        <v>0.27326623466151939</v>
      </c>
      <c r="AC37" s="12">
        <f t="shared" si="13"/>
        <v>1787.2222222222222</v>
      </c>
      <c r="AD37" s="13">
        <f t="shared" si="16"/>
        <v>540.52631578947364</v>
      </c>
      <c r="AE37" s="13">
        <f t="shared" si="17"/>
        <v>1651.6666666666667</v>
      </c>
    </row>
    <row r="38" spans="1:31" ht="15.75" thickBot="1" x14ac:dyDescent="0.3">
      <c r="A38" s="14" t="s">
        <v>52</v>
      </c>
      <c r="B38" s="15">
        <f>SUM(B5:B37)</f>
        <v>3939</v>
      </c>
      <c r="C38" s="16">
        <f>B38/B$38</f>
        <v>1</v>
      </c>
      <c r="D38" s="17">
        <f>SUM(D5:D37)</f>
        <v>19409447</v>
      </c>
      <c r="E38" s="16">
        <f>D38/D$38</f>
        <v>1</v>
      </c>
      <c r="F38" s="15">
        <f t="shared" si="1"/>
        <v>4927.5062198527548</v>
      </c>
      <c r="H38" t="s">
        <v>51</v>
      </c>
      <c r="I38" s="1">
        <v>35</v>
      </c>
      <c r="J38" s="1">
        <v>0</v>
      </c>
      <c r="K38" s="1">
        <v>0</v>
      </c>
      <c r="L38" s="10">
        <f t="shared" si="7"/>
        <v>2.14987714987715E-2</v>
      </c>
      <c r="M38" s="9">
        <f t="shared" si="2"/>
        <v>0</v>
      </c>
      <c r="N38" s="11">
        <f t="shared" si="2"/>
        <v>0</v>
      </c>
      <c r="O38" s="9">
        <f t="shared" si="8"/>
        <v>1</v>
      </c>
      <c r="P38" s="9">
        <f t="shared" si="14"/>
        <v>0</v>
      </c>
      <c r="Q38" s="9">
        <f t="shared" si="9"/>
        <v>0</v>
      </c>
      <c r="S38" t="s">
        <v>51</v>
      </c>
      <c r="T38" s="1">
        <v>15485</v>
      </c>
      <c r="U38" s="1">
        <v>0</v>
      </c>
      <c r="V38" s="1">
        <v>0</v>
      </c>
      <c r="W38" s="10">
        <f t="shared" si="10"/>
        <v>1.0957410946004201E-3</v>
      </c>
      <c r="X38" s="9">
        <f t="shared" si="4"/>
        <v>0</v>
      </c>
      <c r="Y38" s="11">
        <f t="shared" si="4"/>
        <v>0</v>
      </c>
      <c r="Z38" s="9">
        <f t="shared" si="11"/>
        <v>1</v>
      </c>
      <c r="AA38" s="9">
        <f t="shared" si="15"/>
        <v>0</v>
      </c>
      <c r="AB38" s="9">
        <f t="shared" si="12"/>
        <v>0</v>
      </c>
      <c r="AC38" s="12">
        <f t="shared" si="13"/>
        <v>442.42857142857144</v>
      </c>
      <c r="AD38" s="13" t="str">
        <f t="shared" si="16"/>
        <v>-</v>
      </c>
      <c r="AE38" s="13" t="str">
        <f t="shared" si="17"/>
        <v>-</v>
      </c>
    </row>
    <row r="39" spans="1:31" ht="15.75" thickBot="1" x14ac:dyDescent="0.3">
      <c r="H39" s="14" t="s">
        <v>52</v>
      </c>
      <c r="I39" s="15">
        <f>SUM(I6:I38)</f>
        <v>1628</v>
      </c>
      <c r="J39" s="15">
        <f>SUM(J6:J38)</f>
        <v>1666</v>
      </c>
      <c r="K39" s="15">
        <f>SUM(K6:K38)</f>
        <v>645</v>
      </c>
      <c r="L39" s="18">
        <f t="shared" si="7"/>
        <v>1</v>
      </c>
      <c r="M39" s="16">
        <f t="shared" si="2"/>
        <v>1</v>
      </c>
      <c r="N39" s="19">
        <f t="shared" si="2"/>
        <v>1</v>
      </c>
      <c r="O39" s="18">
        <f t="shared" si="8"/>
        <v>0.41330286874841332</v>
      </c>
      <c r="P39" s="16">
        <f t="shared" si="14"/>
        <v>0.42294998730642297</v>
      </c>
      <c r="Q39" s="16">
        <f t="shared" si="9"/>
        <v>0.16374714394516374</v>
      </c>
      <c r="S39" s="14" t="s">
        <v>52</v>
      </c>
      <c r="T39" s="15">
        <f>SUM(T6:T38)</f>
        <v>14131988</v>
      </c>
      <c r="U39" s="15">
        <f>SUM(U6:U38)</f>
        <v>4370042</v>
      </c>
      <c r="V39" s="15">
        <f>SUM(V6:V38)</f>
        <v>907417</v>
      </c>
      <c r="W39" s="18">
        <f t="shared" si="10"/>
        <v>1</v>
      </c>
      <c r="X39" s="16">
        <f t="shared" si="4"/>
        <v>1</v>
      </c>
      <c r="Y39" s="19">
        <f t="shared" si="4"/>
        <v>1</v>
      </c>
      <c r="Z39" s="18">
        <f t="shared" si="11"/>
        <v>0.72809843577717592</v>
      </c>
      <c r="AA39" s="16">
        <f t="shared" si="15"/>
        <v>0.22515025801610938</v>
      </c>
      <c r="AB39" s="16">
        <f t="shared" si="12"/>
        <v>4.67513062067147E-2</v>
      </c>
      <c r="AC39" s="20">
        <f t="shared" si="13"/>
        <v>8680.5823095823089</v>
      </c>
      <c r="AD39" s="21">
        <f t="shared" si="16"/>
        <v>2623.0744297719089</v>
      </c>
      <c r="AE39" s="21">
        <f t="shared" si="17"/>
        <v>1406.848062015504</v>
      </c>
    </row>
    <row r="40" spans="1:31" x14ac:dyDescent="0.25">
      <c r="A40" t="s">
        <v>53</v>
      </c>
    </row>
    <row r="41" spans="1:31" x14ac:dyDescent="0.25">
      <c r="A41" t="s">
        <v>54</v>
      </c>
    </row>
    <row r="42" spans="1:31" x14ac:dyDescent="0.25">
      <c r="A42" t="s">
        <v>55</v>
      </c>
    </row>
    <row r="43" spans="1:31" x14ac:dyDescent="0.25">
      <c r="A43" t="s">
        <v>56</v>
      </c>
    </row>
  </sheetData>
  <mergeCells count="30">
    <mergeCell ref="J4:J5"/>
    <mergeCell ref="I4:I5"/>
    <mergeCell ref="AD4:AD5"/>
    <mergeCell ref="AE4:AE5"/>
    <mergeCell ref="X4:X5"/>
    <mergeCell ref="Y4:Y5"/>
    <mergeCell ref="Z4:Z5"/>
    <mergeCell ref="AA4:AA5"/>
    <mergeCell ref="AB4:AB5"/>
    <mergeCell ref="AC4:AC5"/>
    <mergeCell ref="O4:O5"/>
    <mergeCell ref="N4:N5"/>
    <mergeCell ref="M4:M5"/>
    <mergeCell ref="L4:L5"/>
    <mergeCell ref="K4:K5"/>
    <mergeCell ref="P4:P5"/>
    <mergeCell ref="Q4:Q5"/>
    <mergeCell ref="T4:T5"/>
    <mergeCell ref="U4:U5"/>
    <mergeCell ref="V4:V5"/>
    <mergeCell ref="W4:W5"/>
    <mergeCell ref="W3:Y3"/>
    <mergeCell ref="Z3:AB3"/>
    <mergeCell ref="AC3:AE3"/>
    <mergeCell ref="T3:V3"/>
    <mergeCell ref="B3:C3"/>
    <mergeCell ref="D3:F3"/>
    <mergeCell ref="I3:K3"/>
    <mergeCell ref="L3:N3"/>
    <mergeCell ref="O3:Q3"/>
  </mergeCells>
  <pageMargins left="0.7" right="0.7" top="0.75" bottom="0.75" header="0.3" footer="0.3"/>
  <pageSetup paperSize="5" scale="77" orientation="landscape" r:id="rId1"/>
  <headerFooter>
    <oddHeader>&amp;L2015 Carnegie Classifications of Institutions of Higher Education&amp;RClassification Summary Tables</oddHeader>
    <oddFooter>&amp;C&amp;P</oddFooter>
  </headerFooter>
  <colBreaks count="2" manualBreakCount="2">
    <brk id="7" max="42" man="1"/>
    <brk id="18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/>
  </sheetViews>
  <sheetFormatPr defaultRowHeight="15" x14ac:dyDescent="0.25"/>
  <cols>
    <col min="1" max="1" width="60.140625" customWidth="1"/>
    <col min="2" max="3" width="9.7109375" customWidth="1"/>
    <col min="4" max="4" width="11.7109375" customWidth="1"/>
    <col min="5" max="6" width="9.7109375" customWidth="1"/>
    <col min="8" max="8" width="58.85546875" customWidth="1"/>
    <col min="9" max="17" width="9.7109375" customWidth="1"/>
    <col min="19" max="19" width="61" customWidth="1"/>
    <col min="20" max="22" width="10.7109375" customWidth="1"/>
    <col min="23" max="31" width="9.7109375" customWidth="1"/>
  </cols>
  <sheetData>
    <row r="1" spans="1:31" ht="18.75" x14ac:dyDescent="0.3">
      <c r="A1" s="22" t="s">
        <v>57</v>
      </c>
      <c r="H1" s="22" t="s">
        <v>57</v>
      </c>
      <c r="S1" s="22" t="s">
        <v>57</v>
      </c>
    </row>
    <row r="2" spans="1:31" ht="19.5" thickBot="1" x14ac:dyDescent="0.35">
      <c r="A2" s="2" t="s">
        <v>1</v>
      </c>
      <c r="H2" s="2" t="s">
        <v>2</v>
      </c>
      <c r="S2" s="2" t="s">
        <v>3</v>
      </c>
    </row>
    <row r="3" spans="1:31" x14ac:dyDescent="0.25">
      <c r="A3" s="3"/>
      <c r="B3" s="25" t="s">
        <v>4</v>
      </c>
      <c r="C3" s="25"/>
      <c r="D3" s="24" t="s">
        <v>5</v>
      </c>
      <c r="E3" s="25"/>
      <c r="F3" s="25"/>
      <c r="H3" s="3"/>
      <c r="I3" s="25" t="s">
        <v>6</v>
      </c>
      <c r="J3" s="25"/>
      <c r="K3" s="25"/>
      <c r="L3" s="24" t="s">
        <v>7</v>
      </c>
      <c r="M3" s="25"/>
      <c r="N3" s="26"/>
      <c r="O3" s="25" t="s">
        <v>8</v>
      </c>
      <c r="P3" s="25"/>
      <c r="Q3" s="25"/>
      <c r="S3" s="3"/>
      <c r="T3" s="25" t="s">
        <v>9</v>
      </c>
      <c r="U3" s="25"/>
      <c r="V3" s="25"/>
      <c r="W3" s="24" t="s">
        <v>7</v>
      </c>
      <c r="X3" s="25"/>
      <c r="Y3" s="26"/>
      <c r="Z3" s="25" t="s">
        <v>8</v>
      </c>
      <c r="AA3" s="25"/>
      <c r="AB3" s="25"/>
      <c r="AC3" s="24" t="s">
        <v>10</v>
      </c>
      <c r="AD3" s="25"/>
      <c r="AE3" s="25"/>
    </row>
    <row r="4" spans="1:31" ht="15" customHeight="1" x14ac:dyDescent="0.25">
      <c r="A4" s="4" t="s">
        <v>11</v>
      </c>
      <c r="B4" s="5" t="s">
        <v>12</v>
      </c>
      <c r="C4" s="5" t="s">
        <v>13</v>
      </c>
      <c r="D4" s="6" t="s">
        <v>14</v>
      </c>
      <c r="E4" s="5" t="s">
        <v>13</v>
      </c>
      <c r="F4" s="5" t="s">
        <v>15</v>
      </c>
      <c r="I4" s="29" t="s">
        <v>16</v>
      </c>
      <c r="J4" s="27" t="s">
        <v>17</v>
      </c>
      <c r="K4" s="31" t="s">
        <v>18</v>
      </c>
      <c r="L4" s="29" t="s">
        <v>16</v>
      </c>
      <c r="M4" s="27" t="s">
        <v>17</v>
      </c>
      <c r="N4" s="31" t="s">
        <v>18</v>
      </c>
      <c r="O4" s="33" t="s">
        <v>16</v>
      </c>
      <c r="P4" s="27" t="s">
        <v>17</v>
      </c>
      <c r="Q4" s="27" t="s">
        <v>18</v>
      </c>
      <c r="T4" s="29" t="s">
        <v>16</v>
      </c>
      <c r="U4" s="27" t="s">
        <v>17</v>
      </c>
      <c r="V4" s="31" t="s">
        <v>18</v>
      </c>
      <c r="W4" s="29" t="s">
        <v>16</v>
      </c>
      <c r="X4" s="27" t="s">
        <v>17</v>
      </c>
      <c r="Y4" s="31" t="s">
        <v>18</v>
      </c>
      <c r="Z4" s="33" t="s">
        <v>16</v>
      </c>
      <c r="AA4" s="27" t="s">
        <v>17</v>
      </c>
      <c r="AB4" s="27" t="s">
        <v>18</v>
      </c>
      <c r="AC4" s="33" t="s">
        <v>16</v>
      </c>
      <c r="AD4" s="27" t="s">
        <v>17</v>
      </c>
      <c r="AE4" s="27" t="s">
        <v>18</v>
      </c>
    </row>
    <row r="5" spans="1:31" x14ac:dyDescent="0.25">
      <c r="A5" t="s">
        <v>58</v>
      </c>
      <c r="B5" s="1">
        <v>317</v>
      </c>
      <c r="C5" s="7">
        <f t="shared" ref="C5:C26" si="0">B5/B$26</f>
        <v>8.0477278497080473E-2</v>
      </c>
      <c r="D5" s="8">
        <v>2422207</v>
      </c>
      <c r="E5" s="9">
        <f t="shared" ref="E5:E26" si="1">D5/D$26</f>
        <v>0.12479526078203053</v>
      </c>
      <c r="F5" s="1">
        <f>D5/B5</f>
        <v>7641.0315457413253</v>
      </c>
      <c r="H5" s="4" t="s">
        <v>11</v>
      </c>
      <c r="I5" s="30"/>
      <c r="J5" s="28"/>
      <c r="K5" s="32"/>
      <c r="L5" s="30"/>
      <c r="M5" s="28"/>
      <c r="N5" s="32"/>
      <c r="O5" s="34"/>
      <c r="P5" s="28"/>
      <c r="Q5" s="28"/>
      <c r="S5" s="4" t="s">
        <v>11</v>
      </c>
      <c r="T5" s="30"/>
      <c r="U5" s="28"/>
      <c r="V5" s="32"/>
      <c r="W5" s="30"/>
      <c r="X5" s="28"/>
      <c r="Y5" s="32"/>
      <c r="Z5" s="34"/>
      <c r="AA5" s="28"/>
      <c r="AB5" s="28"/>
      <c r="AC5" s="34"/>
      <c r="AD5" s="28"/>
      <c r="AE5" s="28"/>
    </row>
    <row r="6" spans="1:31" x14ac:dyDescent="0.25">
      <c r="A6" t="s">
        <v>59</v>
      </c>
      <c r="B6" s="1">
        <v>316</v>
      </c>
      <c r="C6" s="7">
        <f t="shared" si="0"/>
        <v>8.0223406956080226E-2</v>
      </c>
      <c r="D6" s="8">
        <v>1718988</v>
      </c>
      <c r="E6" s="9">
        <f t="shared" si="1"/>
        <v>8.8564501605841728E-2</v>
      </c>
      <c r="F6" s="1">
        <f t="shared" ref="F6:F26" si="2">D6/B6</f>
        <v>5439.835443037975</v>
      </c>
      <c r="H6" t="s">
        <v>58</v>
      </c>
      <c r="I6" s="1">
        <v>299</v>
      </c>
      <c r="J6" s="1">
        <v>13</v>
      </c>
      <c r="K6" s="1">
        <v>5</v>
      </c>
      <c r="L6" s="10">
        <f t="shared" ref="L6:L27" si="3">I6/I$27</f>
        <v>0.18366093366093367</v>
      </c>
      <c r="M6" s="9">
        <f t="shared" ref="M6:M27" si="4">J6/J$27</f>
        <v>7.8031212484993995E-3</v>
      </c>
      <c r="N6" s="11">
        <f t="shared" ref="N6:N27" si="5">K6/K$27</f>
        <v>7.7519379844961239E-3</v>
      </c>
      <c r="O6" s="9">
        <f>I6/SUM($I6:$K6)</f>
        <v>0.94321766561514198</v>
      </c>
      <c r="P6" s="9">
        <f t="shared" ref="P6:Q21" si="6">J6/SUM($I6:$K6)</f>
        <v>4.1009463722397478E-2</v>
      </c>
      <c r="Q6" s="9">
        <f t="shared" si="6"/>
        <v>1.5772870662460567E-2</v>
      </c>
      <c r="S6" t="s">
        <v>58</v>
      </c>
      <c r="T6" s="1">
        <v>2415110</v>
      </c>
      <c r="U6" s="1">
        <v>6051</v>
      </c>
      <c r="V6" s="1">
        <v>942</v>
      </c>
      <c r="W6" s="10">
        <f t="shared" ref="W6:W27" si="7">T6/T$27</f>
        <v>0.17089669195869683</v>
      </c>
      <c r="X6" s="9">
        <f t="shared" ref="X6:X27" si="8">U6/U$27</f>
        <v>1.3846548843237663E-3</v>
      </c>
      <c r="Y6" s="11">
        <f t="shared" ref="Y6:Y27" si="9">V6/V$27</f>
        <v>5.92667905271284E-4</v>
      </c>
      <c r="Z6" s="9">
        <f>T6/SUM($T6:$V6)</f>
        <v>0.99711283954480878</v>
      </c>
      <c r="AA6" s="9">
        <f t="shared" ref="AA6:AB21" si="10">U6/SUM($T6:$V6)</f>
        <v>2.4982422299959992E-3</v>
      </c>
      <c r="AB6" s="9">
        <f t="shared" si="10"/>
        <v>3.8891822519521261E-4</v>
      </c>
      <c r="AC6" s="12">
        <f>IF(I6=0,"-",T6/I6)</f>
        <v>8077.2909698996655</v>
      </c>
      <c r="AD6" s="13">
        <f t="shared" ref="AD6:AE21" si="11">IF(J6=0,"-",U6/J6)</f>
        <v>465.46153846153845</v>
      </c>
      <c r="AE6" s="13">
        <f t="shared" si="11"/>
        <v>188.4</v>
      </c>
    </row>
    <row r="7" spans="1:31" x14ac:dyDescent="0.25">
      <c r="A7" t="s">
        <v>60</v>
      </c>
      <c r="B7" s="1">
        <v>315</v>
      </c>
      <c r="C7" s="7">
        <f t="shared" si="0"/>
        <v>7.9969535415079965E-2</v>
      </c>
      <c r="D7" s="8">
        <v>912940</v>
      </c>
      <c r="E7" s="9">
        <f t="shared" si="1"/>
        <v>4.7035858363198083E-2</v>
      </c>
      <c r="F7" s="1">
        <f t="shared" si="2"/>
        <v>2898.2222222222222</v>
      </c>
      <c r="H7" t="s">
        <v>59</v>
      </c>
      <c r="I7" s="1">
        <v>314</v>
      </c>
      <c r="J7" s="1">
        <v>1</v>
      </c>
      <c r="K7" s="1">
        <v>1</v>
      </c>
      <c r="L7" s="10">
        <f t="shared" si="3"/>
        <v>0.19287469287469289</v>
      </c>
      <c r="M7" s="9">
        <f t="shared" si="4"/>
        <v>6.0024009603841532E-4</v>
      </c>
      <c r="N7" s="11">
        <f t="shared" si="5"/>
        <v>1.5503875968992248E-3</v>
      </c>
      <c r="O7" s="9">
        <f t="shared" ref="O7:O27" si="12">I7/SUM($I7:$K7)</f>
        <v>0.99367088607594933</v>
      </c>
      <c r="P7" s="9">
        <f t="shared" si="6"/>
        <v>3.1645569620253164E-3</v>
      </c>
      <c r="Q7" s="9">
        <f t="shared" ref="Q7:Q27" si="13">K7/SUM($I7:$K7)</f>
        <v>3.1645569620253164E-3</v>
      </c>
      <c r="S7" t="s">
        <v>59</v>
      </c>
      <c r="T7" s="1">
        <v>1718093</v>
      </c>
      <c r="U7" s="1">
        <v>276</v>
      </c>
      <c r="V7" s="1">
        <v>13069</v>
      </c>
      <c r="W7" s="10">
        <f t="shared" si="7"/>
        <v>0.12157475650276521</v>
      </c>
      <c r="X7" s="9">
        <f t="shared" si="8"/>
        <v>6.3157287733161372E-5</v>
      </c>
      <c r="Y7" s="11">
        <f t="shared" si="9"/>
        <v>8.2224807367201804E-3</v>
      </c>
      <c r="Z7" s="9">
        <f t="shared" ref="Z7:Z27" si="14">T7/SUM($T7:$V7)</f>
        <v>0.99229253372052595</v>
      </c>
      <c r="AA7" s="9">
        <f t="shared" si="10"/>
        <v>1.5940507254663466E-4</v>
      </c>
      <c r="AB7" s="9">
        <f t="shared" ref="AB7:AB27" si="15">V7/SUM($T7:$V7)</f>
        <v>7.5480612069274214E-3</v>
      </c>
      <c r="AC7" s="12">
        <f t="shared" ref="AC7:AC27" si="16">IF(I7=0,"-",T7/I7)</f>
        <v>5471.6337579617839</v>
      </c>
      <c r="AD7" s="13">
        <f t="shared" si="11"/>
        <v>276</v>
      </c>
      <c r="AE7" s="13">
        <f t="shared" si="11"/>
        <v>13069</v>
      </c>
    </row>
    <row r="8" spans="1:31" x14ac:dyDescent="0.25">
      <c r="A8" t="s">
        <v>61</v>
      </c>
      <c r="B8" s="1">
        <v>340</v>
      </c>
      <c r="C8" s="7">
        <f t="shared" si="0"/>
        <v>8.6316323940086315E-2</v>
      </c>
      <c r="D8" s="8">
        <v>171308</v>
      </c>
      <c r="E8" s="9">
        <f t="shared" si="1"/>
        <v>8.8260113747702339E-3</v>
      </c>
      <c r="F8" s="1">
        <f t="shared" si="2"/>
        <v>503.84705882352944</v>
      </c>
      <c r="H8" t="s">
        <v>60</v>
      </c>
      <c r="I8" s="1">
        <v>230</v>
      </c>
      <c r="J8" s="1">
        <v>15</v>
      </c>
      <c r="K8" s="1">
        <v>70</v>
      </c>
      <c r="L8" s="10">
        <f t="shared" si="3"/>
        <v>0.14127764127764128</v>
      </c>
      <c r="M8" s="9">
        <f t="shared" si="4"/>
        <v>9.00360144057623E-3</v>
      </c>
      <c r="N8" s="11">
        <f t="shared" si="5"/>
        <v>0.10852713178294573</v>
      </c>
      <c r="O8" s="9">
        <f t="shared" si="12"/>
        <v>0.73015873015873012</v>
      </c>
      <c r="P8" s="9">
        <f t="shared" si="6"/>
        <v>4.7619047619047616E-2</v>
      </c>
      <c r="Q8" s="9">
        <f t="shared" si="13"/>
        <v>0.22222222222222221</v>
      </c>
      <c r="S8" t="s">
        <v>60</v>
      </c>
      <c r="T8" s="1">
        <v>876415</v>
      </c>
      <c r="U8" s="1">
        <v>6400</v>
      </c>
      <c r="V8" s="1">
        <v>106063</v>
      </c>
      <c r="W8" s="10">
        <f t="shared" si="7"/>
        <v>6.2016398542087639E-2</v>
      </c>
      <c r="X8" s="9">
        <f t="shared" si="8"/>
        <v>1.4645168170008434E-3</v>
      </c>
      <c r="Y8" s="11">
        <f t="shared" si="9"/>
        <v>6.6730505346908914E-2</v>
      </c>
      <c r="Z8" s="9">
        <f t="shared" si="14"/>
        <v>0.88627211850197896</v>
      </c>
      <c r="AA8" s="9">
        <f t="shared" si="10"/>
        <v>6.4719813768735878E-3</v>
      </c>
      <c r="AB8" s="9">
        <f t="shared" si="15"/>
        <v>0.1072559001211474</v>
      </c>
      <c r="AC8" s="12">
        <f t="shared" si="16"/>
        <v>3810.5</v>
      </c>
      <c r="AD8" s="13">
        <f t="shared" si="11"/>
        <v>426.66666666666669</v>
      </c>
      <c r="AE8" s="13">
        <f t="shared" si="11"/>
        <v>1515.1857142857143</v>
      </c>
    </row>
    <row r="9" spans="1:31" x14ac:dyDescent="0.25">
      <c r="A9" t="s">
        <v>62</v>
      </c>
      <c r="B9" s="1">
        <v>225</v>
      </c>
      <c r="C9" s="7">
        <f t="shared" si="0"/>
        <v>5.7121096725057122E-2</v>
      </c>
      <c r="D9" s="8">
        <v>1352305</v>
      </c>
      <c r="E9" s="9">
        <f t="shared" si="1"/>
        <v>6.9672515656937578E-2</v>
      </c>
      <c r="F9" s="1">
        <f t="shared" si="2"/>
        <v>6010.2444444444445</v>
      </c>
      <c r="H9" t="s">
        <v>61</v>
      </c>
      <c r="I9" s="1">
        <v>10</v>
      </c>
      <c r="J9" s="1">
        <v>62</v>
      </c>
      <c r="K9" s="1">
        <v>268</v>
      </c>
      <c r="L9" s="10">
        <f t="shared" si="3"/>
        <v>6.1425061425061421E-3</v>
      </c>
      <c r="M9" s="9">
        <f t="shared" si="4"/>
        <v>3.721488595438175E-2</v>
      </c>
      <c r="N9" s="11">
        <f t="shared" si="5"/>
        <v>0.41550387596899224</v>
      </c>
      <c r="O9" s="9">
        <f t="shared" si="12"/>
        <v>2.9411764705882353E-2</v>
      </c>
      <c r="P9" s="9">
        <f t="shared" si="6"/>
        <v>0.18235294117647058</v>
      </c>
      <c r="Q9" s="9">
        <f t="shared" si="13"/>
        <v>0.78823529411764703</v>
      </c>
      <c r="S9" t="s">
        <v>61</v>
      </c>
      <c r="T9" s="1">
        <v>11693</v>
      </c>
      <c r="U9" s="1">
        <v>20044</v>
      </c>
      <c r="V9" s="1">
        <v>182879</v>
      </c>
      <c r="W9" s="10">
        <f t="shared" si="7"/>
        <v>8.2741366607444044E-4</v>
      </c>
      <c r="X9" s="9">
        <f t="shared" si="8"/>
        <v>4.5866836062445166E-3</v>
      </c>
      <c r="Y9" s="11">
        <f t="shared" si="9"/>
        <v>0.11505999346932817</v>
      </c>
      <c r="Z9" s="9">
        <f t="shared" si="14"/>
        <v>5.4483356320125249E-2</v>
      </c>
      <c r="AA9" s="9">
        <f t="shared" si="10"/>
        <v>9.339471428038916E-2</v>
      </c>
      <c r="AB9" s="9">
        <f t="shared" si="15"/>
        <v>0.85212192939948561</v>
      </c>
      <c r="AC9" s="12">
        <f t="shared" si="16"/>
        <v>1169.3</v>
      </c>
      <c r="AD9" s="13">
        <f t="shared" si="11"/>
        <v>323.29032258064518</v>
      </c>
      <c r="AE9" s="13">
        <f t="shared" si="11"/>
        <v>682.3843283582089</v>
      </c>
    </row>
    <row r="10" spans="1:31" x14ac:dyDescent="0.25">
      <c r="A10" t="s">
        <v>63</v>
      </c>
      <c r="B10" s="1">
        <v>149</v>
      </c>
      <c r="C10" s="7">
        <f t="shared" si="0"/>
        <v>3.7826859609037825E-2</v>
      </c>
      <c r="D10" s="8">
        <v>131738</v>
      </c>
      <c r="E10" s="9">
        <f t="shared" si="1"/>
        <v>6.7873134149571595E-3</v>
      </c>
      <c r="F10" s="1">
        <f t="shared" si="2"/>
        <v>884.14765100671138</v>
      </c>
      <c r="H10" t="s">
        <v>62</v>
      </c>
      <c r="I10" s="1">
        <v>149</v>
      </c>
      <c r="J10" s="1">
        <v>36</v>
      </c>
      <c r="K10" s="1">
        <v>40</v>
      </c>
      <c r="L10" s="10">
        <f t="shared" si="3"/>
        <v>9.1523341523341517E-2</v>
      </c>
      <c r="M10" s="9">
        <f t="shared" si="4"/>
        <v>2.1608643457382955E-2</v>
      </c>
      <c r="N10" s="11">
        <f t="shared" si="5"/>
        <v>6.2015503875968991E-2</v>
      </c>
      <c r="O10" s="9">
        <f t="shared" si="12"/>
        <v>0.66222222222222227</v>
      </c>
      <c r="P10" s="9">
        <f t="shared" si="6"/>
        <v>0.16</v>
      </c>
      <c r="Q10" s="9">
        <f t="shared" si="13"/>
        <v>0.17777777777777778</v>
      </c>
      <c r="S10" t="s">
        <v>62</v>
      </c>
      <c r="T10" s="1">
        <v>1284123</v>
      </c>
      <c r="U10" s="1">
        <v>26107</v>
      </c>
      <c r="V10" s="1">
        <v>198341</v>
      </c>
      <c r="W10" s="10">
        <f t="shared" si="7"/>
        <v>9.0866408887412015E-2</v>
      </c>
      <c r="X10" s="9">
        <f t="shared" si="8"/>
        <v>5.9740844596001593E-3</v>
      </c>
      <c r="Y10" s="11">
        <f t="shared" si="9"/>
        <v>0.12478805201636066</v>
      </c>
      <c r="Z10" s="9">
        <f t="shared" si="14"/>
        <v>0.85121813955060788</v>
      </c>
      <c r="AA10" s="9">
        <f t="shared" si="10"/>
        <v>1.7305781431566695E-2</v>
      </c>
      <c r="AB10" s="9">
        <f t="shared" si="15"/>
        <v>0.13147607901782549</v>
      </c>
      <c r="AC10" s="12">
        <f t="shared" si="16"/>
        <v>8618.2751677852357</v>
      </c>
      <c r="AD10" s="13">
        <f t="shared" si="11"/>
        <v>725.19444444444446</v>
      </c>
      <c r="AE10" s="13">
        <f t="shared" si="11"/>
        <v>4958.5249999999996</v>
      </c>
    </row>
    <row r="11" spans="1:31" x14ac:dyDescent="0.25">
      <c r="A11" t="s">
        <v>64</v>
      </c>
      <c r="B11" s="1">
        <v>31</v>
      </c>
      <c r="C11" s="7">
        <f t="shared" si="0"/>
        <v>7.8700177710078704E-3</v>
      </c>
      <c r="D11" s="8">
        <v>65245</v>
      </c>
      <c r="E11" s="9">
        <f t="shared" si="1"/>
        <v>3.3615074144049545E-3</v>
      </c>
      <c r="F11" s="1">
        <f t="shared" si="2"/>
        <v>2104.6774193548385</v>
      </c>
      <c r="H11" t="s">
        <v>63</v>
      </c>
      <c r="I11" s="1">
        <v>4</v>
      </c>
      <c r="J11" s="1">
        <v>138</v>
      </c>
      <c r="K11" s="1">
        <v>7</v>
      </c>
      <c r="L11" s="10">
        <f t="shared" si="3"/>
        <v>2.4570024570024569E-3</v>
      </c>
      <c r="M11" s="9">
        <f t="shared" si="4"/>
        <v>8.2833133253301314E-2</v>
      </c>
      <c r="N11" s="11">
        <f t="shared" si="5"/>
        <v>1.0852713178294573E-2</v>
      </c>
      <c r="O11" s="9">
        <f t="shared" si="12"/>
        <v>2.6845637583892617E-2</v>
      </c>
      <c r="P11" s="9">
        <f t="shared" si="6"/>
        <v>0.9261744966442953</v>
      </c>
      <c r="Q11" s="9">
        <f t="shared" si="13"/>
        <v>4.6979865771812082E-2</v>
      </c>
      <c r="S11" t="s">
        <v>63</v>
      </c>
      <c r="T11" s="1">
        <v>9332</v>
      </c>
      <c r="U11" s="1">
        <v>120282</v>
      </c>
      <c r="V11" s="1">
        <v>2405</v>
      </c>
      <c r="W11" s="10">
        <f t="shared" si="7"/>
        <v>6.6034587631973651E-4</v>
      </c>
      <c r="X11" s="9">
        <f t="shared" si="8"/>
        <v>2.7524220591014916E-2</v>
      </c>
      <c r="Y11" s="11">
        <f t="shared" si="9"/>
        <v>1.513127719933586E-3</v>
      </c>
      <c r="Z11" s="9">
        <f t="shared" si="14"/>
        <v>7.0686795082525997E-2</v>
      </c>
      <c r="AA11" s="9">
        <f t="shared" si="10"/>
        <v>0.91109613010248525</v>
      </c>
      <c r="AB11" s="9">
        <f t="shared" si="15"/>
        <v>1.8217074814988753E-2</v>
      </c>
      <c r="AC11" s="12">
        <f t="shared" si="16"/>
        <v>2333</v>
      </c>
      <c r="AD11" s="13">
        <f t="shared" si="11"/>
        <v>871.60869565217388</v>
      </c>
      <c r="AE11" s="13">
        <f t="shared" si="11"/>
        <v>343.57142857142856</v>
      </c>
    </row>
    <row r="12" spans="1:31" x14ac:dyDescent="0.25">
      <c r="A12" t="s">
        <v>65</v>
      </c>
      <c r="B12" s="1">
        <v>45</v>
      </c>
      <c r="C12" s="7">
        <f t="shared" si="0"/>
        <v>1.1424219345011425E-2</v>
      </c>
      <c r="D12" s="8">
        <v>272745</v>
      </c>
      <c r="E12" s="9">
        <f t="shared" si="1"/>
        <v>1.4052177787445464E-2</v>
      </c>
      <c r="F12" s="1">
        <f t="shared" si="2"/>
        <v>6061</v>
      </c>
      <c r="H12" t="s">
        <v>64</v>
      </c>
      <c r="I12" s="1">
        <v>3</v>
      </c>
      <c r="J12" s="1">
        <v>28</v>
      </c>
      <c r="K12" s="1">
        <v>0</v>
      </c>
      <c r="L12" s="10">
        <f t="shared" si="3"/>
        <v>1.8427518427518428E-3</v>
      </c>
      <c r="M12" s="9">
        <f t="shared" si="4"/>
        <v>1.680672268907563E-2</v>
      </c>
      <c r="N12" s="11">
        <f t="shared" si="5"/>
        <v>0</v>
      </c>
      <c r="O12" s="9">
        <f t="shared" si="12"/>
        <v>9.6774193548387094E-2</v>
      </c>
      <c r="P12" s="9">
        <f t="shared" si="6"/>
        <v>0.90322580645161288</v>
      </c>
      <c r="Q12" s="9">
        <f t="shared" si="13"/>
        <v>0</v>
      </c>
      <c r="S12" t="s">
        <v>64</v>
      </c>
      <c r="T12" s="1">
        <v>13019</v>
      </c>
      <c r="U12" s="1">
        <v>52226</v>
      </c>
      <c r="V12" s="1">
        <v>687</v>
      </c>
      <c r="W12" s="10">
        <f t="shared" si="7"/>
        <v>9.212433523153289E-4</v>
      </c>
      <c r="X12" s="9">
        <f t="shared" si="8"/>
        <v>1.1950914888232196E-2</v>
      </c>
      <c r="Y12" s="11">
        <f t="shared" si="9"/>
        <v>4.3223232581886636E-4</v>
      </c>
      <c r="Z12" s="9">
        <f t="shared" si="14"/>
        <v>0.19746102044530728</v>
      </c>
      <c r="AA12" s="9">
        <f t="shared" si="10"/>
        <v>0.79211915306679614</v>
      </c>
      <c r="AB12" s="9">
        <f t="shared" si="15"/>
        <v>1.0419826487896621E-2</v>
      </c>
      <c r="AC12" s="12">
        <f t="shared" si="16"/>
        <v>4339.666666666667</v>
      </c>
      <c r="AD12" s="13">
        <f t="shared" si="11"/>
        <v>1865.2142857142858</v>
      </c>
      <c r="AE12" s="13" t="str">
        <f t="shared" si="11"/>
        <v>-</v>
      </c>
    </row>
    <row r="13" spans="1:31" x14ac:dyDescent="0.25">
      <c r="A13" t="s">
        <v>66</v>
      </c>
      <c r="B13" s="1">
        <v>68</v>
      </c>
      <c r="C13" s="7">
        <f t="shared" si="0"/>
        <v>1.7263264788017263E-2</v>
      </c>
      <c r="D13" s="8">
        <v>75120</v>
      </c>
      <c r="E13" s="9">
        <f t="shared" si="1"/>
        <v>3.8702802815556775E-3</v>
      </c>
      <c r="F13" s="1">
        <f t="shared" si="2"/>
        <v>1104.7058823529412</v>
      </c>
      <c r="H13" t="s">
        <v>65</v>
      </c>
      <c r="I13" s="1">
        <v>5</v>
      </c>
      <c r="J13" s="1">
        <v>40</v>
      </c>
      <c r="K13" s="1">
        <v>0</v>
      </c>
      <c r="L13" s="10">
        <f t="shared" si="3"/>
        <v>3.0712530712530711E-3</v>
      </c>
      <c r="M13" s="9">
        <f t="shared" si="4"/>
        <v>2.4009603841536616E-2</v>
      </c>
      <c r="N13" s="11">
        <f t="shared" si="5"/>
        <v>0</v>
      </c>
      <c r="O13" s="9">
        <f t="shared" si="12"/>
        <v>0.1111111111111111</v>
      </c>
      <c r="P13" s="9">
        <f t="shared" si="6"/>
        <v>0.88888888888888884</v>
      </c>
      <c r="Q13" s="9">
        <f t="shared" si="13"/>
        <v>0</v>
      </c>
      <c r="S13" t="s">
        <v>65</v>
      </c>
      <c r="T13" s="1">
        <v>114351</v>
      </c>
      <c r="U13" s="1">
        <v>158394</v>
      </c>
      <c r="V13" s="1">
        <v>1907</v>
      </c>
      <c r="W13" s="10">
        <f t="shared" si="7"/>
        <v>8.0916428743075634E-3</v>
      </c>
      <c r="X13" s="9">
        <f t="shared" si="8"/>
        <v>3.6245418236254941E-2</v>
      </c>
      <c r="Y13" s="11">
        <f t="shared" si="9"/>
        <v>1.199806470650041E-3</v>
      </c>
      <c r="Z13" s="9">
        <f t="shared" si="14"/>
        <v>0.41634868852220264</v>
      </c>
      <c r="AA13" s="9">
        <f t="shared" si="10"/>
        <v>0.57670797955230624</v>
      </c>
      <c r="AB13" s="9">
        <f t="shared" si="15"/>
        <v>6.9433319254911668E-3</v>
      </c>
      <c r="AC13" s="12">
        <f t="shared" si="16"/>
        <v>22870.2</v>
      </c>
      <c r="AD13" s="13">
        <f t="shared" si="11"/>
        <v>3959.85</v>
      </c>
      <c r="AE13" s="13" t="str">
        <f t="shared" si="11"/>
        <v>-</v>
      </c>
    </row>
    <row r="14" spans="1:31" x14ac:dyDescent="0.25">
      <c r="A14" t="s">
        <v>67</v>
      </c>
      <c r="B14" s="1">
        <v>63</v>
      </c>
      <c r="C14" s="7">
        <f t="shared" si="0"/>
        <v>1.5993907083015995E-2</v>
      </c>
      <c r="D14" s="8">
        <v>284983</v>
      </c>
      <c r="E14" s="9">
        <f t="shared" si="1"/>
        <v>1.4682695493591342E-2</v>
      </c>
      <c r="F14" s="1">
        <f t="shared" si="2"/>
        <v>4523.5396825396829</v>
      </c>
      <c r="H14" t="s">
        <v>66</v>
      </c>
      <c r="I14" s="1">
        <v>9</v>
      </c>
      <c r="J14" s="1">
        <v>59</v>
      </c>
      <c r="K14" s="1">
        <v>0</v>
      </c>
      <c r="L14" s="10">
        <f t="shared" si="3"/>
        <v>5.528255528255528E-3</v>
      </c>
      <c r="M14" s="9">
        <f t="shared" si="4"/>
        <v>3.5414165666266505E-2</v>
      </c>
      <c r="N14" s="11">
        <f t="shared" si="5"/>
        <v>0</v>
      </c>
      <c r="O14" s="9">
        <f t="shared" si="12"/>
        <v>0.13235294117647059</v>
      </c>
      <c r="P14" s="9">
        <f t="shared" si="6"/>
        <v>0.86764705882352944</v>
      </c>
      <c r="Q14" s="9">
        <f t="shared" si="13"/>
        <v>0</v>
      </c>
      <c r="S14" t="s">
        <v>66</v>
      </c>
      <c r="T14" s="1">
        <v>10615</v>
      </c>
      <c r="U14" s="1">
        <v>64505</v>
      </c>
      <c r="V14" s="1">
        <v>1381</v>
      </c>
      <c r="W14" s="10">
        <f t="shared" si="7"/>
        <v>7.511328200957997E-4</v>
      </c>
      <c r="X14" s="9">
        <f t="shared" si="8"/>
        <v>1.4760727700099908E-2</v>
      </c>
      <c r="Y14" s="11">
        <f t="shared" si="9"/>
        <v>8.6886876558348535E-4</v>
      </c>
      <c r="Z14" s="9">
        <f t="shared" si="14"/>
        <v>0.13875635612606371</v>
      </c>
      <c r="AA14" s="9">
        <f t="shared" si="10"/>
        <v>0.84319159226676776</v>
      </c>
      <c r="AB14" s="9">
        <f t="shared" si="15"/>
        <v>1.8052051607168534E-2</v>
      </c>
      <c r="AC14" s="12">
        <f t="shared" si="16"/>
        <v>1179.4444444444443</v>
      </c>
      <c r="AD14" s="13">
        <f t="shared" si="11"/>
        <v>1093.3050847457628</v>
      </c>
      <c r="AE14" s="13" t="str">
        <f t="shared" si="11"/>
        <v>-</v>
      </c>
    </row>
    <row r="15" spans="1:31" x14ac:dyDescent="0.25">
      <c r="A15" t="s">
        <v>68</v>
      </c>
      <c r="B15" s="1">
        <v>38</v>
      </c>
      <c r="C15" s="7">
        <f t="shared" si="0"/>
        <v>9.6471185580096468E-3</v>
      </c>
      <c r="D15" s="8">
        <v>672285</v>
      </c>
      <c r="E15" s="9">
        <f t="shared" si="1"/>
        <v>3.4636999189106212E-2</v>
      </c>
      <c r="F15" s="1">
        <f t="shared" si="2"/>
        <v>17691.71052631579</v>
      </c>
      <c r="H15" t="s">
        <v>67</v>
      </c>
      <c r="I15" s="1">
        <v>15</v>
      </c>
      <c r="J15" s="1">
        <v>47</v>
      </c>
      <c r="K15" s="1">
        <v>1</v>
      </c>
      <c r="L15" s="10">
        <f t="shared" si="3"/>
        <v>9.2137592137592136E-3</v>
      </c>
      <c r="M15" s="9">
        <f t="shared" si="4"/>
        <v>2.8211284513805522E-2</v>
      </c>
      <c r="N15" s="11">
        <f t="shared" si="5"/>
        <v>1.5503875968992248E-3</v>
      </c>
      <c r="O15" s="9">
        <f t="shared" si="12"/>
        <v>0.23809523809523808</v>
      </c>
      <c r="P15" s="9">
        <f t="shared" si="6"/>
        <v>0.74603174603174605</v>
      </c>
      <c r="Q15" s="9">
        <f t="shared" si="13"/>
        <v>1.5873015873015872E-2</v>
      </c>
      <c r="S15" t="s">
        <v>67</v>
      </c>
      <c r="T15" s="1">
        <v>104632</v>
      </c>
      <c r="U15" s="1">
        <v>155724</v>
      </c>
      <c r="V15" s="1">
        <v>18833</v>
      </c>
      <c r="W15" s="10">
        <f t="shared" si="7"/>
        <v>7.4039123158044003E-3</v>
      </c>
      <c r="X15" s="9">
        <f t="shared" si="8"/>
        <v>3.5634440126662399E-2</v>
      </c>
      <c r="Y15" s="11">
        <f t="shared" si="9"/>
        <v>1.1848953991479927E-2</v>
      </c>
      <c r="Z15" s="9">
        <f t="shared" si="14"/>
        <v>0.37477121233286409</v>
      </c>
      <c r="AA15" s="9">
        <f t="shared" si="10"/>
        <v>0.55777269161750642</v>
      </c>
      <c r="AB15" s="9">
        <f t="shared" si="15"/>
        <v>6.745609604962946E-2</v>
      </c>
      <c r="AC15" s="12">
        <f t="shared" si="16"/>
        <v>6975.4666666666662</v>
      </c>
      <c r="AD15" s="13">
        <f t="shared" si="11"/>
        <v>3313.2765957446809</v>
      </c>
      <c r="AE15" s="13">
        <f t="shared" si="11"/>
        <v>18833</v>
      </c>
    </row>
    <row r="16" spans="1:31" x14ac:dyDescent="0.25">
      <c r="A16" t="s">
        <v>69</v>
      </c>
      <c r="B16" s="1">
        <v>77</v>
      </c>
      <c r="C16" s="7">
        <f t="shared" si="0"/>
        <v>1.9548108657019548E-2</v>
      </c>
      <c r="D16" s="8">
        <v>156621</v>
      </c>
      <c r="E16" s="9">
        <f t="shared" si="1"/>
        <v>8.0693179975709767E-3</v>
      </c>
      <c r="F16" s="1">
        <f t="shared" si="2"/>
        <v>2034.0389610389611</v>
      </c>
      <c r="H16" t="s">
        <v>68</v>
      </c>
      <c r="I16" s="1">
        <v>15</v>
      </c>
      <c r="J16" s="1">
        <v>23</v>
      </c>
      <c r="K16" s="1">
        <v>0</v>
      </c>
      <c r="L16" s="10">
        <f t="shared" si="3"/>
        <v>9.2137592137592136E-3</v>
      </c>
      <c r="M16" s="9">
        <f t="shared" si="4"/>
        <v>1.3805522208883553E-2</v>
      </c>
      <c r="N16" s="11">
        <f t="shared" si="5"/>
        <v>0</v>
      </c>
      <c r="O16" s="9">
        <f t="shared" si="12"/>
        <v>0.39473684210526316</v>
      </c>
      <c r="P16" s="9">
        <f t="shared" si="6"/>
        <v>0.60526315789473684</v>
      </c>
      <c r="Q16" s="9">
        <f t="shared" si="13"/>
        <v>0</v>
      </c>
      <c r="S16" t="s">
        <v>68</v>
      </c>
      <c r="T16" s="1">
        <v>412103</v>
      </c>
      <c r="U16" s="1">
        <v>260182</v>
      </c>
      <c r="V16" s="1"/>
      <c r="W16" s="10">
        <f t="shared" si="7"/>
        <v>2.9161006929810582E-2</v>
      </c>
      <c r="X16" s="9">
        <f t="shared" si="8"/>
        <v>5.9537642887642725E-2</v>
      </c>
      <c r="Y16" s="11">
        <f t="shared" si="9"/>
        <v>0</v>
      </c>
      <c r="Z16" s="9">
        <f t="shared" si="14"/>
        <v>0.61298853908684559</v>
      </c>
      <c r="AA16" s="9">
        <f t="shared" si="10"/>
        <v>0.38701146091315441</v>
      </c>
      <c r="AB16" s="9">
        <f t="shared" si="15"/>
        <v>0</v>
      </c>
      <c r="AC16" s="12">
        <f t="shared" si="16"/>
        <v>27473.533333333333</v>
      </c>
      <c r="AD16" s="13">
        <f t="shared" si="11"/>
        <v>11312.260869565218</v>
      </c>
      <c r="AE16" s="13" t="str">
        <f t="shared" si="11"/>
        <v>-</v>
      </c>
    </row>
    <row r="17" spans="1:31" x14ac:dyDescent="0.25">
      <c r="A17" t="s">
        <v>70</v>
      </c>
      <c r="B17" s="1">
        <v>301</v>
      </c>
      <c r="C17" s="7">
        <f t="shared" si="0"/>
        <v>7.6415333841076419E-2</v>
      </c>
      <c r="D17" s="8">
        <v>2038362</v>
      </c>
      <c r="E17" s="9">
        <f t="shared" si="1"/>
        <v>0.10501906623099566</v>
      </c>
      <c r="F17" s="1">
        <f t="shared" si="2"/>
        <v>6771.9667774086374</v>
      </c>
      <c r="H17" t="s">
        <v>69</v>
      </c>
      <c r="I17" s="1">
        <v>15</v>
      </c>
      <c r="J17" s="1">
        <v>61</v>
      </c>
      <c r="K17" s="1">
        <v>1</v>
      </c>
      <c r="L17" s="10">
        <f t="shared" si="3"/>
        <v>9.2137592137592136E-3</v>
      </c>
      <c r="M17" s="9">
        <f t="shared" si="4"/>
        <v>3.6614645858343335E-2</v>
      </c>
      <c r="N17" s="11">
        <f t="shared" si="5"/>
        <v>1.5503875968992248E-3</v>
      </c>
      <c r="O17" s="9">
        <f t="shared" si="12"/>
        <v>0.19480519480519481</v>
      </c>
      <c r="P17" s="9">
        <f t="shared" si="6"/>
        <v>0.79220779220779225</v>
      </c>
      <c r="Q17" s="9">
        <f t="shared" si="13"/>
        <v>1.2987012987012988E-2</v>
      </c>
      <c r="S17" t="s">
        <v>69</v>
      </c>
      <c r="T17" s="1">
        <v>52183</v>
      </c>
      <c r="U17" s="1">
        <v>104310</v>
      </c>
      <c r="V17" s="1">
        <v>243</v>
      </c>
      <c r="W17" s="10">
        <f t="shared" si="7"/>
        <v>3.6925448846970433E-3</v>
      </c>
      <c r="X17" s="9">
        <f t="shared" si="8"/>
        <v>2.3869335809587184E-2</v>
      </c>
      <c r="Y17" s="11">
        <f t="shared" si="9"/>
        <v>1.528856698311274E-4</v>
      </c>
      <c r="Z17" s="9">
        <f t="shared" si="14"/>
        <v>0.3329356369946917</v>
      </c>
      <c r="AA17" s="9">
        <f t="shared" si="10"/>
        <v>0.66551398530012251</v>
      </c>
      <c r="AB17" s="9">
        <f t="shared" si="15"/>
        <v>1.5503777051857901E-3</v>
      </c>
      <c r="AC17" s="12">
        <f t="shared" si="16"/>
        <v>3478.8666666666668</v>
      </c>
      <c r="AD17" s="13">
        <f t="shared" si="11"/>
        <v>1710</v>
      </c>
      <c r="AE17" s="13">
        <f t="shared" si="11"/>
        <v>243</v>
      </c>
    </row>
    <row r="18" spans="1:31" x14ac:dyDescent="0.25">
      <c r="A18" t="s">
        <v>71</v>
      </c>
      <c r="B18" s="1">
        <v>106</v>
      </c>
      <c r="C18" s="7">
        <f t="shared" si="0"/>
        <v>2.6910383346026912E-2</v>
      </c>
      <c r="D18" s="8">
        <v>2658033</v>
      </c>
      <c r="E18" s="9">
        <f t="shared" si="1"/>
        <v>0.13694532358392281</v>
      </c>
      <c r="F18" s="1">
        <f t="shared" si="2"/>
        <v>25075.783018867925</v>
      </c>
      <c r="H18" t="s">
        <v>70</v>
      </c>
      <c r="I18" s="1">
        <v>145</v>
      </c>
      <c r="J18" s="1">
        <v>154</v>
      </c>
      <c r="K18" s="1">
        <v>2</v>
      </c>
      <c r="L18" s="10">
        <f t="shared" si="3"/>
        <v>8.9066339066339067E-2</v>
      </c>
      <c r="M18" s="9">
        <f t="shared" si="4"/>
        <v>9.2436974789915971E-2</v>
      </c>
      <c r="N18" s="11">
        <f t="shared" si="5"/>
        <v>3.1007751937984496E-3</v>
      </c>
      <c r="O18" s="9">
        <f t="shared" si="12"/>
        <v>0.48172757475083056</v>
      </c>
      <c r="P18" s="9">
        <f t="shared" si="6"/>
        <v>0.51162790697674421</v>
      </c>
      <c r="Q18" s="9">
        <f t="shared" si="13"/>
        <v>6.6445182724252493E-3</v>
      </c>
      <c r="S18" t="s">
        <v>70</v>
      </c>
      <c r="T18" s="1">
        <v>1363168</v>
      </c>
      <c r="U18" s="1">
        <v>671133</v>
      </c>
      <c r="V18" s="1">
        <v>61302</v>
      </c>
      <c r="W18" s="10">
        <f t="shared" si="7"/>
        <v>9.6459747913740096E-2</v>
      </c>
      <c r="X18" s="9">
        <f t="shared" si="8"/>
        <v>0.15357586952253549</v>
      </c>
      <c r="Y18" s="11">
        <f t="shared" si="9"/>
        <v>3.8568713300361199E-2</v>
      </c>
      <c r="Z18" s="9">
        <f t="shared" si="14"/>
        <v>0.65048962040997271</v>
      </c>
      <c r="AA18" s="9">
        <f t="shared" si="10"/>
        <v>0.32025770148258043</v>
      </c>
      <c r="AB18" s="9">
        <f t="shared" si="15"/>
        <v>2.9252678107446878E-2</v>
      </c>
      <c r="AC18" s="12">
        <f t="shared" si="16"/>
        <v>9401.1586206896554</v>
      </c>
      <c r="AD18" s="13">
        <f t="shared" si="11"/>
        <v>4358.0064935064938</v>
      </c>
      <c r="AE18" s="13">
        <f t="shared" si="11"/>
        <v>30651</v>
      </c>
    </row>
    <row r="19" spans="1:31" x14ac:dyDescent="0.25">
      <c r="A19" t="s">
        <v>72</v>
      </c>
      <c r="B19" s="1">
        <v>78</v>
      </c>
      <c r="C19" s="7">
        <f t="shared" si="0"/>
        <v>1.9801980198019802E-2</v>
      </c>
      <c r="D19" s="8">
        <v>129087</v>
      </c>
      <c r="E19" s="9">
        <f t="shared" si="1"/>
        <v>6.6507304406972544E-3</v>
      </c>
      <c r="F19" s="1">
        <f t="shared" si="2"/>
        <v>1654.9615384615386</v>
      </c>
      <c r="H19" t="s">
        <v>71</v>
      </c>
      <c r="I19" s="1">
        <v>78</v>
      </c>
      <c r="J19" s="1">
        <v>26</v>
      </c>
      <c r="K19" s="1">
        <v>2</v>
      </c>
      <c r="L19" s="10">
        <f t="shared" si="3"/>
        <v>4.7911547911547912E-2</v>
      </c>
      <c r="M19" s="9">
        <f t="shared" si="4"/>
        <v>1.5606242496998799E-2</v>
      </c>
      <c r="N19" s="11">
        <f t="shared" si="5"/>
        <v>3.1007751937984496E-3</v>
      </c>
      <c r="O19" s="9">
        <f t="shared" si="12"/>
        <v>0.73584905660377353</v>
      </c>
      <c r="P19" s="9">
        <f t="shared" si="6"/>
        <v>0.24528301886792453</v>
      </c>
      <c r="Q19" s="9">
        <f t="shared" si="13"/>
        <v>1.8867924528301886E-2</v>
      </c>
      <c r="S19" t="s">
        <v>71</v>
      </c>
      <c r="T19" s="1">
        <v>2334365</v>
      </c>
      <c r="U19" s="1">
        <v>322143</v>
      </c>
      <c r="V19" s="1">
        <v>4397</v>
      </c>
      <c r="W19" s="10">
        <f t="shared" si="7"/>
        <v>0.16518305846282916</v>
      </c>
      <c r="X19" s="9">
        <f t="shared" si="8"/>
        <v>7.3716225152984802E-2</v>
      </c>
      <c r="Y19" s="11">
        <f t="shared" si="9"/>
        <v>2.7664127170677661E-3</v>
      </c>
      <c r="Z19" s="9">
        <f t="shared" si="14"/>
        <v>0.87728235318434888</v>
      </c>
      <c r="AA19" s="9">
        <f t="shared" si="10"/>
        <v>0.12106520150099308</v>
      </c>
      <c r="AB19" s="9">
        <f t="shared" si="15"/>
        <v>1.6524453146579828E-3</v>
      </c>
      <c r="AC19" s="12">
        <f t="shared" si="16"/>
        <v>29927.75641025641</v>
      </c>
      <c r="AD19" s="13">
        <f t="shared" si="11"/>
        <v>12390.115384615385</v>
      </c>
      <c r="AE19" s="13">
        <f t="shared" si="11"/>
        <v>2198.5</v>
      </c>
    </row>
    <row r="20" spans="1:31" x14ac:dyDescent="0.25">
      <c r="A20" t="s">
        <v>73</v>
      </c>
      <c r="B20" s="1">
        <v>499</v>
      </c>
      <c r="C20" s="7">
        <f t="shared" si="0"/>
        <v>0.12668189895912668</v>
      </c>
      <c r="D20" s="8">
        <v>2780867</v>
      </c>
      <c r="E20" s="9">
        <f t="shared" si="1"/>
        <v>0.14327389131694479</v>
      </c>
      <c r="F20" s="1">
        <f t="shared" si="2"/>
        <v>5572.8797595190381</v>
      </c>
      <c r="H20" t="s">
        <v>72</v>
      </c>
      <c r="I20" s="1">
        <v>27</v>
      </c>
      <c r="J20" s="1">
        <v>47</v>
      </c>
      <c r="K20" s="1">
        <v>4</v>
      </c>
      <c r="L20" s="10">
        <f t="shared" si="3"/>
        <v>1.6584766584766583E-2</v>
      </c>
      <c r="M20" s="9">
        <f t="shared" si="4"/>
        <v>2.8211284513805522E-2</v>
      </c>
      <c r="N20" s="11">
        <f t="shared" si="5"/>
        <v>6.2015503875968991E-3</v>
      </c>
      <c r="O20" s="9">
        <f t="shared" si="12"/>
        <v>0.34615384615384615</v>
      </c>
      <c r="P20" s="9">
        <f t="shared" si="6"/>
        <v>0.60256410256410253</v>
      </c>
      <c r="Q20" s="9">
        <f t="shared" si="13"/>
        <v>5.128205128205128E-2</v>
      </c>
      <c r="S20" t="s">
        <v>72</v>
      </c>
      <c r="T20" s="1">
        <v>84525</v>
      </c>
      <c r="U20" s="1">
        <v>42058</v>
      </c>
      <c r="V20" s="1">
        <v>3778</v>
      </c>
      <c r="W20" s="10">
        <f t="shared" si="7"/>
        <v>5.9811117869616078E-3</v>
      </c>
      <c r="X20" s="9">
        <f t="shared" si="8"/>
        <v>9.624163795222105E-3</v>
      </c>
      <c r="Y20" s="11">
        <f t="shared" si="9"/>
        <v>2.3769632124362111E-3</v>
      </c>
      <c r="Z20" s="9">
        <f t="shared" si="14"/>
        <v>0.64839177361327394</v>
      </c>
      <c r="AA20" s="9">
        <f t="shared" si="10"/>
        <v>0.32262716610029074</v>
      </c>
      <c r="AB20" s="9">
        <f t="shared" si="15"/>
        <v>2.8981060286435361E-2</v>
      </c>
      <c r="AC20" s="12">
        <f t="shared" si="16"/>
        <v>3130.5555555555557</v>
      </c>
      <c r="AD20" s="13">
        <f t="shared" si="11"/>
        <v>894.85106382978722</v>
      </c>
      <c r="AE20" s="13">
        <f t="shared" si="11"/>
        <v>944.5</v>
      </c>
    </row>
    <row r="21" spans="1:31" x14ac:dyDescent="0.25">
      <c r="A21" t="s">
        <v>74</v>
      </c>
      <c r="B21" s="1">
        <v>85</v>
      </c>
      <c r="C21" s="7">
        <f t="shared" si="0"/>
        <v>2.1579080985021579E-2</v>
      </c>
      <c r="D21" s="8">
        <v>1791407</v>
      </c>
      <c r="E21" s="9">
        <f t="shared" si="1"/>
        <v>9.2295622847987369E-2</v>
      </c>
      <c r="F21" s="1">
        <f t="shared" si="2"/>
        <v>21075.376470588235</v>
      </c>
      <c r="H21" t="s">
        <v>73</v>
      </c>
      <c r="I21" s="1">
        <v>161</v>
      </c>
      <c r="J21" s="1">
        <v>333</v>
      </c>
      <c r="K21" s="1">
        <v>5</v>
      </c>
      <c r="L21" s="10">
        <f t="shared" si="3"/>
        <v>9.8894348894348894E-2</v>
      </c>
      <c r="M21" s="9">
        <f t="shared" si="4"/>
        <v>0.19987995198079231</v>
      </c>
      <c r="N21" s="11">
        <f t="shared" si="5"/>
        <v>7.7519379844961239E-3</v>
      </c>
      <c r="O21" s="9">
        <f t="shared" si="12"/>
        <v>0.32264529058116231</v>
      </c>
      <c r="P21" s="9">
        <f t="shared" si="6"/>
        <v>0.66733466933867736</v>
      </c>
      <c r="Q21" s="9">
        <f t="shared" si="13"/>
        <v>1.002004008016032E-2</v>
      </c>
      <c r="S21" t="s">
        <v>73</v>
      </c>
      <c r="T21" s="1">
        <v>1471006</v>
      </c>
      <c r="U21" s="1">
        <v>1300777</v>
      </c>
      <c r="V21" s="1">
        <v>77656</v>
      </c>
      <c r="W21" s="10">
        <f t="shared" si="7"/>
        <v>0.10409052144680564</v>
      </c>
      <c r="X21" s="9">
        <f t="shared" si="8"/>
        <v>0.29765777994811032</v>
      </c>
      <c r="Y21" s="11">
        <f t="shared" si="9"/>
        <v>4.8857981795909583E-2</v>
      </c>
      <c r="Z21" s="9">
        <f t="shared" si="14"/>
        <v>0.51624407471084655</v>
      </c>
      <c r="AA21" s="9">
        <f t="shared" si="10"/>
        <v>0.45650284143650732</v>
      </c>
      <c r="AB21" s="9">
        <f t="shared" si="15"/>
        <v>2.7253083852646083E-2</v>
      </c>
      <c r="AC21" s="12">
        <f t="shared" si="16"/>
        <v>9136.6832298136651</v>
      </c>
      <c r="AD21" s="13">
        <f t="shared" si="11"/>
        <v>3906.2372372372374</v>
      </c>
      <c r="AE21" s="13">
        <f t="shared" si="11"/>
        <v>15531.2</v>
      </c>
    </row>
    <row r="22" spans="1:31" x14ac:dyDescent="0.25">
      <c r="A22" t="s">
        <v>75</v>
      </c>
      <c r="B22" s="1">
        <v>229</v>
      </c>
      <c r="C22" s="7">
        <f t="shared" si="0"/>
        <v>5.8136582889058139E-2</v>
      </c>
      <c r="D22" s="8">
        <v>155447</v>
      </c>
      <c r="E22" s="9">
        <f t="shared" si="1"/>
        <v>8.0088319878459189E-3</v>
      </c>
      <c r="F22" s="1">
        <f t="shared" si="2"/>
        <v>678.80786026200872</v>
      </c>
      <c r="H22" t="s">
        <v>74</v>
      </c>
      <c r="I22" s="1">
        <v>63</v>
      </c>
      <c r="J22" s="1">
        <v>19</v>
      </c>
      <c r="K22" s="1">
        <v>3</v>
      </c>
      <c r="L22" s="10">
        <f t="shared" si="3"/>
        <v>3.8697788697788699E-2</v>
      </c>
      <c r="M22" s="9">
        <f t="shared" si="4"/>
        <v>1.1404561824729893E-2</v>
      </c>
      <c r="N22" s="11">
        <f t="shared" si="5"/>
        <v>4.6511627906976744E-3</v>
      </c>
      <c r="O22" s="9">
        <f t="shared" si="12"/>
        <v>0.74117647058823533</v>
      </c>
      <c r="P22" s="9">
        <f t="shared" ref="P22:P27" si="17">J22/SUM($I22:$K22)</f>
        <v>0.22352941176470589</v>
      </c>
      <c r="Q22" s="9">
        <f t="shared" si="13"/>
        <v>3.5294117647058823E-2</v>
      </c>
      <c r="S22" t="s">
        <v>74</v>
      </c>
      <c r="T22" s="1">
        <v>1617457</v>
      </c>
      <c r="U22" s="1">
        <v>168490</v>
      </c>
      <c r="V22" s="1">
        <v>98860</v>
      </c>
      <c r="W22" s="10">
        <f t="shared" si="7"/>
        <v>0.11445360695183154</v>
      </c>
      <c r="X22" s="9">
        <f t="shared" si="8"/>
        <v>3.855569351507377E-2</v>
      </c>
      <c r="Y22" s="11">
        <f t="shared" si="9"/>
        <v>6.219867209672944E-2</v>
      </c>
      <c r="Z22" s="9">
        <f t="shared" si="14"/>
        <v>0.85815523817557982</v>
      </c>
      <c r="AA22" s="9">
        <f t="shared" ref="AA22:AA27" si="18">U22/SUM($T22:$V22)</f>
        <v>8.9393768168305826E-2</v>
      </c>
      <c r="AB22" s="9">
        <f t="shared" si="15"/>
        <v>5.2450993656114393E-2</v>
      </c>
      <c r="AC22" s="12">
        <f t="shared" si="16"/>
        <v>25673.920634920636</v>
      </c>
      <c r="AD22" s="13">
        <f t="shared" ref="AD22:AD27" si="19">IF(J22=0,"-",U22/J22)</f>
        <v>8867.894736842105</v>
      </c>
      <c r="AE22" s="13">
        <f t="shared" ref="AE22:AE27" si="20">IF(K22=0,"-",V22/K22)</f>
        <v>32953.333333333336</v>
      </c>
    </row>
    <row r="23" spans="1:31" x14ac:dyDescent="0.25">
      <c r="A23" t="s">
        <v>76</v>
      </c>
      <c r="B23" s="1">
        <v>212</v>
      </c>
      <c r="C23" s="7">
        <f t="shared" si="0"/>
        <v>5.3820766692053823E-2</v>
      </c>
      <c r="D23" s="8">
        <v>793823</v>
      </c>
      <c r="E23" s="9">
        <f t="shared" si="1"/>
        <v>4.0898795313436799E-2</v>
      </c>
      <c r="F23" s="1">
        <f t="shared" si="2"/>
        <v>3744.4481132075471</v>
      </c>
      <c r="H23" t="s">
        <v>75</v>
      </c>
      <c r="I23" s="1">
        <v>21</v>
      </c>
      <c r="J23" s="1">
        <v>107</v>
      </c>
      <c r="K23" s="1">
        <v>101</v>
      </c>
      <c r="L23" s="10">
        <f t="shared" si="3"/>
        <v>1.2899262899262898E-2</v>
      </c>
      <c r="M23" s="9">
        <f t="shared" si="4"/>
        <v>6.4225690276110442E-2</v>
      </c>
      <c r="N23" s="11">
        <f t="shared" si="5"/>
        <v>0.15658914728682172</v>
      </c>
      <c r="O23" s="9">
        <f t="shared" si="12"/>
        <v>9.1703056768558958E-2</v>
      </c>
      <c r="P23" s="9">
        <f t="shared" si="17"/>
        <v>0.46724890829694321</v>
      </c>
      <c r="Q23" s="9">
        <f t="shared" si="13"/>
        <v>0.44104803493449779</v>
      </c>
      <c r="S23" t="s">
        <v>75</v>
      </c>
      <c r="T23" s="1">
        <v>29772</v>
      </c>
      <c r="U23" s="1">
        <v>41660</v>
      </c>
      <c r="V23" s="1">
        <v>150136</v>
      </c>
      <c r="W23" s="10">
        <f t="shared" si="7"/>
        <v>2.1067099689017566E-3</v>
      </c>
      <c r="X23" s="9">
        <f t="shared" si="8"/>
        <v>9.5330891556648662E-3</v>
      </c>
      <c r="Y23" s="11">
        <f t="shared" si="9"/>
        <v>9.4459435908502642E-2</v>
      </c>
      <c r="Z23" s="9">
        <f t="shared" si="14"/>
        <v>0.13436958405545926</v>
      </c>
      <c r="AA23" s="9">
        <f t="shared" si="18"/>
        <v>0.1880235413056037</v>
      </c>
      <c r="AB23" s="9">
        <f t="shared" si="15"/>
        <v>0.67760687463893698</v>
      </c>
      <c r="AC23" s="12">
        <f t="shared" si="16"/>
        <v>1417.7142857142858</v>
      </c>
      <c r="AD23" s="13">
        <f t="shared" si="19"/>
        <v>389.34579439252337</v>
      </c>
      <c r="AE23" s="13">
        <f t="shared" si="20"/>
        <v>1486.4950495049504</v>
      </c>
    </row>
    <row r="24" spans="1:31" x14ac:dyDescent="0.25">
      <c r="A24" t="s">
        <v>77</v>
      </c>
      <c r="B24" s="1">
        <v>142</v>
      </c>
      <c r="C24" s="7">
        <f t="shared" si="0"/>
        <v>3.6049758822036052E-2</v>
      </c>
      <c r="D24" s="8">
        <v>655478</v>
      </c>
      <c r="E24" s="9">
        <f t="shared" si="1"/>
        <v>3.377108064954143E-2</v>
      </c>
      <c r="F24" s="1">
        <f t="shared" si="2"/>
        <v>4616.0422535211264</v>
      </c>
      <c r="H24" t="s">
        <v>76</v>
      </c>
      <c r="I24" s="1">
        <v>20</v>
      </c>
      <c r="J24" s="1">
        <v>142</v>
      </c>
      <c r="K24" s="1">
        <v>50</v>
      </c>
      <c r="L24" s="10">
        <f t="shared" si="3"/>
        <v>1.2285012285012284E-2</v>
      </c>
      <c r="M24" s="9">
        <f t="shared" si="4"/>
        <v>8.5234093637454988E-2</v>
      </c>
      <c r="N24" s="11">
        <f t="shared" si="5"/>
        <v>7.7519379844961239E-2</v>
      </c>
      <c r="O24" s="9">
        <f t="shared" si="12"/>
        <v>9.4339622641509441E-2</v>
      </c>
      <c r="P24" s="9">
        <f t="shared" si="17"/>
        <v>0.66981132075471694</v>
      </c>
      <c r="Q24" s="9">
        <f t="shared" si="13"/>
        <v>0.23584905660377359</v>
      </c>
      <c r="S24" t="s">
        <v>76</v>
      </c>
      <c r="T24" s="1">
        <v>76424</v>
      </c>
      <c r="U24" s="1">
        <v>469298</v>
      </c>
      <c r="V24" s="1">
        <v>516942</v>
      </c>
      <c r="W24" s="10">
        <f t="shared" si="7"/>
        <v>5.4078732588790767E-3</v>
      </c>
      <c r="X24" s="9">
        <f t="shared" si="8"/>
        <v>0.10738981456013466</v>
      </c>
      <c r="Y24" s="11">
        <f t="shared" si="9"/>
        <v>0.3252387816207517</v>
      </c>
      <c r="Z24" s="9">
        <f t="shared" si="14"/>
        <v>7.1917369930664818E-2</v>
      </c>
      <c r="AA24" s="9">
        <f t="shared" si="18"/>
        <v>0.44162406932012377</v>
      </c>
      <c r="AB24" s="9">
        <f t="shared" si="15"/>
        <v>0.4864585607492114</v>
      </c>
      <c r="AC24" s="12">
        <f t="shared" si="16"/>
        <v>3821.2</v>
      </c>
      <c r="AD24" s="13">
        <f t="shared" si="19"/>
        <v>3304.9154929577467</v>
      </c>
      <c r="AE24" s="13">
        <f t="shared" si="20"/>
        <v>10338.84</v>
      </c>
    </row>
    <row r="25" spans="1:31" x14ac:dyDescent="0.25">
      <c r="A25" t="s">
        <v>78</v>
      </c>
      <c r="B25" s="1">
        <v>303</v>
      </c>
      <c r="C25" s="7">
        <f t="shared" si="0"/>
        <v>7.6923076923076927E-2</v>
      </c>
      <c r="D25" s="8">
        <v>170458</v>
      </c>
      <c r="E25" s="9">
        <f t="shared" si="1"/>
        <v>8.7822182672180199E-3</v>
      </c>
      <c r="F25" s="1">
        <f t="shared" si="2"/>
        <v>562.56765676567659</v>
      </c>
      <c r="H25" t="s">
        <v>77</v>
      </c>
      <c r="I25" s="1">
        <v>21</v>
      </c>
      <c r="J25" s="1">
        <v>74</v>
      </c>
      <c r="K25" s="1">
        <v>47</v>
      </c>
      <c r="L25" s="10">
        <f t="shared" si="3"/>
        <v>1.2899262899262898E-2</v>
      </c>
      <c r="M25" s="9">
        <f t="shared" si="4"/>
        <v>4.441776710684274E-2</v>
      </c>
      <c r="N25" s="11">
        <f t="shared" si="5"/>
        <v>7.2868217054263565E-2</v>
      </c>
      <c r="O25" s="9">
        <f t="shared" si="12"/>
        <v>0.14788732394366197</v>
      </c>
      <c r="P25" s="9">
        <f t="shared" si="17"/>
        <v>0.52112676056338025</v>
      </c>
      <c r="Q25" s="9">
        <f t="shared" si="13"/>
        <v>0.33098591549295775</v>
      </c>
      <c r="S25" t="s">
        <v>77</v>
      </c>
      <c r="T25" s="1">
        <v>105854</v>
      </c>
      <c r="U25" s="1">
        <v>251831</v>
      </c>
      <c r="V25" s="1">
        <v>132143</v>
      </c>
      <c r="W25" s="10">
        <f t="shared" si="7"/>
        <v>7.490382810967572E-3</v>
      </c>
      <c r="X25" s="9">
        <f t="shared" si="8"/>
        <v>5.7626677272209284E-2</v>
      </c>
      <c r="Y25" s="11">
        <f t="shared" si="9"/>
        <v>8.3138975590513031E-2</v>
      </c>
      <c r="Z25" s="9">
        <f t="shared" si="14"/>
        <v>0.21610442849326703</v>
      </c>
      <c r="AA25" s="9">
        <f t="shared" si="18"/>
        <v>0.51412128338927132</v>
      </c>
      <c r="AB25" s="9">
        <f t="shared" si="15"/>
        <v>0.26977428811746162</v>
      </c>
      <c r="AC25" s="12">
        <f t="shared" si="16"/>
        <v>5040.666666666667</v>
      </c>
      <c r="AD25" s="13">
        <f t="shared" si="19"/>
        <v>3403.1216216216217</v>
      </c>
      <c r="AE25" s="13">
        <f t="shared" si="20"/>
        <v>2811.5531914893618</v>
      </c>
    </row>
    <row r="26" spans="1:31" ht="15.75" thickBot="1" x14ac:dyDescent="0.3">
      <c r="A26" s="14" t="s">
        <v>52</v>
      </c>
      <c r="B26" s="15">
        <f>SUM(B5:B25)</f>
        <v>3939</v>
      </c>
      <c r="C26" s="16">
        <f t="shared" si="0"/>
        <v>1</v>
      </c>
      <c r="D26" s="17">
        <f>SUM(D5:D25)</f>
        <v>19409447</v>
      </c>
      <c r="E26" s="16">
        <f t="shared" si="1"/>
        <v>1</v>
      </c>
      <c r="F26" s="15">
        <f t="shared" si="2"/>
        <v>4927.5062198527548</v>
      </c>
      <c r="H26" t="s">
        <v>78</v>
      </c>
      <c r="I26" s="1">
        <v>24</v>
      </c>
      <c r="J26" s="1">
        <v>241</v>
      </c>
      <c r="K26" s="1">
        <v>38</v>
      </c>
      <c r="L26" s="10">
        <f t="shared" si="3"/>
        <v>1.4742014742014743E-2</v>
      </c>
      <c r="M26" s="9">
        <f t="shared" si="4"/>
        <v>0.14465786314525811</v>
      </c>
      <c r="N26" s="11">
        <f t="shared" si="5"/>
        <v>5.8914728682170542E-2</v>
      </c>
      <c r="O26" s="9">
        <f t="shared" si="12"/>
        <v>7.9207920792079209E-2</v>
      </c>
      <c r="P26" s="9">
        <f t="shared" si="17"/>
        <v>0.79537953795379535</v>
      </c>
      <c r="Q26" s="9">
        <f t="shared" si="13"/>
        <v>0.1254125412541254</v>
      </c>
      <c r="S26" t="s">
        <v>78</v>
      </c>
      <c r="T26" s="1">
        <v>27748</v>
      </c>
      <c r="U26" s="1">
        <v>128151</v>
      </c>
      <c r="V26" s="1">
        <v>17459</v>
      </c>
      <c r="W26" s="10">
        <f t="shared" si="7"/>
        <v>1.9634887886969617E-3</v>
      </c>
      <c r="X26" s="9">
        <f t="shared" si="8"/>
        <v>2.9324889783667984E-2</v>
      </c>
      <c r="Y26" s="11">
        <f t="shared" si="9"/>
        <v>1.0984489339842194E-2</v>
      </c>
      <c r="Z26" s="9">
        <f t="shared" si="14"/>
        <v>0.16006183735391502</v>
      </c>
      <c r="AA26" s="9">
        <f t="shared" si="18"/>
        <v>0.73922749454885261</v>
      </c>
      <c r="AB26" s="9">
        <f t="shared" si="15"/>
        <v>0.10071066809723232</v>
      </c>
      <c r="AC26" s="12">
        <f t="shared" si="16"/>
        <v>1156.1666666666667</v>
      </c>
      <c r="AD26" s="13">
        <f t="shared" si="19"/>
        <v>531.74688796680493</v>
      </c>
      <c r="AE26" s="13">
        <f t="shared" si="20"/>
        <v>459.44736842105266</v>
      </c>
    </row>
    <row r="27" spans="1:31" ht="15.75" thickBot="1" x14ac:dyDescent="0.3">
      <c r="H27" s="14" t="s">
        <v>52</v>
      </c>
      <c r="I27" s="15">
        <f>SUM(I6:I26)</f>
        <v>1628</v>
      </c>
      <c r="J27" s="15">
        <f>SUM(J6:J26)</f>
        <v>1666</v>
      </c>
      <c r="K27" s="15">
        <f>SUM(K6:K26)</f>
        <v>645</v>
      </c>
      <c r="L27" s="18">
        <f t="shared" si="3"/>
        <v>1</v>
      </c>
      <c r="M27" s="16">
        <f t="shared" si="4"/>
        <v>1</v>
      </c>
      <c r="N27" s="19">
        <f t="shared" si="5"/>
        <v>1</v>
      </c>
      <c r="O27" s="18">
        <f t="shared" si="12"/>
        <v>0.41330286874841332</v>
      </c>
      <c r="P27" s="16">
        <f t="shared" si="17"/>
        <v>0.42294998730642297</v>
      </c>
      <c r="Q27" s="16">
        <f t="shared" si="13"/>
        <v>0.16374714394516374</v>
      </c>
      <c r="S27" s="14" t="s">
        <v>52</v>
      </c>
      <c r="T27" s="15">
        <f>SUM(T6:T26)</f>
        <v>14131988</v>
      </c>
      <c r="U27" s="15">
        <f>SUM(U6:U26)</f>
        <v>4370042</v>
      </c>
      <c r="V27" s="15">
        <f>SUM(V6:V26)</f>
        <v>1589423</v>
      </c>
      <c r="W27" s="18">
        <f t="shared" si="7"/>
        <v>1</v>
      </c>
      <c r="X27" s="16">
        <f t="shared" si="8"/>
        <v>1</v>
      </c>
      <c r="Y27" s="19">
        <f t="shared" si="9"/>
        <v>1</v>
      </c>
      <c r="Z27" s="18">
        <f t="shared" si="14"/>
        <v>0.70338307538036193</v>
      </c>
      <c r="AA27" s="16">
        <f t="shared" si="18"/>
        <v>0.21750751426489662</v>
      </c>
      <c r="AB27" s="16">
        <f t="shared" si="15"/>
        <v>7.9109410354741394E-2</v>
      </c>
      <c r="AC27" s="20">
        <f t="shared" si="16"/>
        <v>8680.5823095823089</v>
      </c>
      <c r="AD27" s="21">
        <f t="shared" si="19"/>
        <v>2623.0744297719089</v>
      </c>
      <c r="AE27" s="21">
        <f t="shared" si="20"/>
        <v>2464.2217054263565</v>
      </c>
    </row>
    <row r="28" spans="1:31" x14ac:dyDescent="0.25">
      <c r="A28" t="s">
        <v>53</v>
      </c>
    </row>
    <row r="29" spans="1:31" x14ac:dyDescent="0.25">
      <c r="A29" t="s">
        <v>54</v>
      </c>
    </row>
    <row r="30" spans="1:31" x14ac:dyDescent="0.25">
      <c r="A30" t="s">
        <v>55</v>
      </c>
    </row>
    <row r="31" spans="1:31" x14ac:dyDescent="0.25">
      <c r="A31" t="s">
        <v>56</v>
      </c>
    </row>
  </sheetData>
  <mergeCells count="30">
    <mergeCell ref="W4:W5"/>
    <mergeCell ref="AD4:AD5"/>
    <mergeCell ref="AE4:AE5"/>
    <mergeCell ref="X4:X5"/>
    <mergeCell ref="Y4:Y5"/>
    <mergeCell ref="Z4:Z5"/>
    <mergeCell ref="AA4:AA5"/>
    <mergeCell ref="AB4:AB5"/>
    <mergeCell ref="AC4:AC5"/>
    <mergeCell ref="W3:Y3"/>
    <mergeCell ref="Z3:AB3"/>
    <mergeCell ref="AC3:AE3"/>
    <mergeCell ref="I4:I5"/>
    <mergeCell ref="J4:J5"/>
    <mergeCell ref="K4:K5"/>
    <mergeCell ref="L4:L5"/>
    <mergeCell ref="M4:M5"/>
    <mergeCell ref="N4:N5"/>
    <mergeCell ref="O4:O5"/>
    <mergeCell ref="T3:V3"/>
    <mergeCell ref="P4:P5"/>
    <mergeCell ref="Q4:Q5"/>
    <mergeCell ref="T4:T5"/>
    <mergeCell ref="U4:U5"/>
    <mergeCell ref="V4:V5"/>
    <mergeCell ref="B3:C3"/>
    <mergeCell ref="D3:F3"/>
    <mergeCell ref="I3:K3"/>
    <mergeCell ref="L3:N3"/>
    <mergeCell ref="O3:Q3"/>
  </mergeCells>
  <pageMargins left="0.7" right="0.7" top="0.75" bottom="0.75" header="0.3" footer="0.3"/>
  <pageSetup paperSize="5" scale="88" fitToWidth="3" orientation="landscape" r:id="rId1"/>
  <headerFooter>
    <oddHeader>&amp;L2015 Carnegie Classifications of Institutions of Higher Education&amp;RClassification Summary Tables</oddHeader>
    <oddFooter>&amp;C&amp;P</oddFooter>
  </headerFooter>
  <colBreaks count="1" manualBreakCount="1">
    <brk id="7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"/>
  <sheetViews>
    <sheetView zoomScaleNormal="100" workbookViewId="0"/>
  </sheetViews>
  <sheetFormatPr defaultRowHeight="15" x14ac:dyDescent="0.25"/>
  <cols>
    <col min="1" max="1" width="71.28515625" customWidth="1"/>
    <col min="2" max="3" width="9.7109375" customWidth="1"/>
    <col min="4" max="4" width="11.7109375" customWidth="1"/>
    <col min="5" max="6" width="9.7109375" customWidth="1"/>
    <col min="8" max="8" width="70.28515625" customWidth="1"/>
    <col min="9" max="17" width="9.7109375" customWidth="1"/>
    <col min="19" max="19" width="70.140625" customWidth="1"/>
    <col min="20" max="22" width="10.7109375" customWidth="1"/>
    <col min="23" max="31" width="9.7109375" customWidth="1"/>
  </cols>
  <sheetData>
    <row r="1" spans="1:31" ht="18.75" x14ac:dyDescent="0.3">
      <c r="A1" s="22" t="s">
        <v>79</v>
      </c>
      <c r="H1" s="22" t="s">
        <v>79</v>
      </c>
      <c r="S1" s="22" t="s">
        <v>79</v>
      </c>
    </row>
    <row r="2" spans="1:31" ht="19.5" thickBot="1" x14ac:dyDescent="0.35">
      <c r="A2" s="2" t="s">
        <v>1</v>
      </c>
      <c r="H2" s="2" t="s">
        <v>2</v>
      </c>
      <c r="S2" s="2" t="s">
        <v>3</v>
      </c>
    </row>
    <row r="3" spans="1:31" x14ac:dyDescent="0.25">
      <c r="A3" s="3"/>
      <c r="B3" s="25" t="s">
        <v>4</v>
      </c>
      <c r="C3" s="25"/>
      <c r="D3" s="24" t="s">
        <v>5</v>
      </c>
      <c r="E3" s="25"/>
      <c r="F3" s="25"/>
      <c r="H3" s="3"/>
      <c r="I3" s="25" t="s">
        <v>6</v>
      </c>
      <c r="J3" s="25"/>
      <c r="K3" s="25"/>
      <c r="L3" s="24" t="s">
        <v>7</v>
      </c>
      <c r="M3" s="25"/>
      <c r="N3" s="26"/>
      <c r="O3" s="25" t="s">
        <v>8</v>
      </c>
      <c r="P3" s="25"/>
      <c r="Q3" s="25"/>
      <c r="S3" s="3"/>
      <c r="T3" s="25" t="s">
        <v>9</v>
      </c>
      <c r="U3" s="25"/>
      <c r="V3" s="25"/>
      <c r="W3" s="24" t="s">
        <v>7</v>
      </c>
      <c r="X3" s="25"/>
      <c r="Y3" s="26"/>
      <c r="Z3" s="25" t="s">
        <v>8</v>
      </c>
      <c r="AA3" s="25"/>
      <c r="AB3" s="25"/>
      <c r="AC3" s="24" t="s">
        <v>10</v>
      </c>
      <c r="AD3" s="25"/>
      <c r="AE3" s="25"/>
    </row>
    <row r="4" spans="1:31" x14ac:dyDescent="0.25">
      <c r="A4" s="4" t="s">
        <v>11</v>
      </c>
      <c r="B4" s="5" t="s">
        <v>12</v>
      </c>
      <c r="C4" s="5" t="s">
        <v>13</v>
      </c>
      <c r="D4" s="6" t="s">
        <v>14</v>
      </c>
      <c r="E4" s="5" t="s">
        <v>13</v>
      </c>
      <c r="F4" s="5" t="s">
        <v>15</v>
      </c>
      <c r="I4" s="29" t="s">
        <v>16</v>
      </c>
      <c r="J4" s="27" t="s">
        <v>17</v>
      </c>
      <c r="K4" s="31" t="s">
        <v>18</v>
      </c>
      <c r="L4" s="29" t="s">
        <v>16</v>
      </c>
      <c r="M4" s="27" t="s">
        <v>17</v>
      </c>
      <c r="N4" s="31" t="s">
        <v>18</v>
      </c>
      <c r="O4" s="33" t="s">
        <v>16</v>
      </c>
      <c r="P4" s="27" t="s">
        <v>17</v>
      </c>
      <c r="Q4" s="27" t="s">
        <v>18</v>
      </c>
      <c r="T4" s="29" t="s">
        <v>16</v>
      </c>
      <c r="U4" s="27" t="s">
        <v>17</v>
      </c>
      <c r="V4" s="31" t="s">
        <v>18</v>
      </c>
      <c r="W4" s="29" t="s">
        <v>16</v>
      </c>
      <c r="X4" s="27" t="s">
        <v>17</v>
      </c>
      <c r="Y4" s="31" t="s">
        <v>18</v>
      </c>
      <c r="Z4" s="33" t="s">
        <v>16</v>
      </c>
      <c r="AA4" s="27" t="s">
        <v>17</v>
      </c>
      <c r="AB4" s="27" t="s">
        <v>18</v>
      </c>
      <c r="AC4" s="33" t="s">
        <v>16</v>
      </c>
      <c r="AD4" s="27" t="s">
        <v>17</v>
      </c>
      <c r="AE4" s="27" t="s">
        <v>18</v>
      </c>
    </row>
    <row r="5" spans="1:31" x14ac:dyDescent="0.25">
      <c r="A5" t="s">
        <v>80</v>
      </c>
      <c r="B5" s="1">
        <v>44</v>
      </c>
      <c r="C5" s="7">
        <f t="shared" ref="C5:C24" si="0">B5/B$24</f>
        <v>1.1170347804011171E-2</v>
      </c>
      <c r="D5" s="8">
        <v>55381</v>
      </c>
      <c r="E5" s="9">
        <f t="shared" ref="E5:E24" si="1">D5/D$24</f>
        <v>2.8533678767688835E-3</v>
      </c>
      <c r="F5" s="1">
        <f>D5/B5</f>
        <v>1258.659090909091</v>
      </c>
      <c r="H5" s="4" t="s">
        <v>11</v>
      </c>
      <c r="I5" s="30"/>
      <c r="J5" s="28"/>
      <c r="K5" s="32"/>
      <c r="L5" s="30"/>
      <c r="M5" s="28"/>
      <c r="N5" s="32"/>
      <c r="O5" s="34"/>
      <c r="P5" s="28"/>
      <c r="Q5" s="28"/>
      <c r="S5" s="4" t="s">
        <v>11</v>
      </c>
      <c r="T5" s="30"/>
      <c r="U5" s="28"/>
      <c r="V5" s="32"/>
      <c r="W5" s="30"/>
      <c r="X5" s="28"/>
      <c r="Y5" s="32"/>
      <c r="Z5" s="34"/>
      <c r="AA5" s="28"/>
      <c r="AB5" s="28"/>
      <c r="AC5" s="34"/>
      <c r="AD5" s="28"/>
      <c r="AE5" s="28"/>
    </row>
    <row r="6" spans="1:31" x14ac:dyDescent="0.25">
      <c r="A6" t="s">
        <v>81</v>
      </c>
      <c r="B6" s="1">
        <v>66</v>
      </c>
      <c r="C6" s="7">
        <f t="shared" si="0"/>
        <v>1.6755521706016754E-2</v>
      </c>
      <c r="D6" s="8">
        <v>80273</v>
      </c>
      <c r="E6" s="9">
        <f t="shared" si="1"/>
        <v>4.1358660835280796E-3</v>
      </c>
      <c r="F6" s="1">
        <f t="shared" ref="F6:F24" si="2">D6/B6</f>
        <v>1216.2575757575758</v>
      </c>
      <c r="H6" t="s">
        <v>80</v>
      </c>
      <c r="I6" s="1">
        <v>9</v>
      </c>
      <c r="J6" s="1">
        <v>35</v>
      </c>
      <c r="K6" s="1">
        <v>0</v>
      </c>
      <c r="L6" s="10">
        <f t="shared" ref="L6:L25" si="3">I6/I$25</f>
        <v>5.528255528255528E-3</v>
      </c>
      <c r="M6" s="9">
        <f t="shared" ref="M6:M25" si="4">J6/J$25</f>
        <v>2.100840336134454E-2</v>
      </c>
      <c r="N6" s="11">
        <f t="shared" ref="N6:N25" si="5">K6/K$25</f>
        <v>0</v>
      </c>
      <c r="O6" s="9">
        <f>I6/SUM($I6:$K6)</f>
        <v>0.20454545454545456</v>
      </c>
      <c r="P6" s="9">
        <f t="shared" ref="P6:Q21" si="6">J6/SUM($I6:$K6)</f>
        <v>0.79545454545454541</v>
      </c>
      <c r="Q6" s="9">
        <f t="shared" si="6"/>
        <v>0</v>
      </c>
      <c r="S6" t="s">
        <v>80</v>
      </c>
      <c r="T6" s="1">
        <v>13411</v>
      </c>
      <c r="U6" s="1">
        <v>41970</v>
      </c>
      <c r="V6" s="1">
        <v>0</v>
      </c>
      <c r="W6" s="10">
        <f t="shared" ref="W6:W25" si="7">T6/T$25</f>
        <v>9.4898184176210739E-4</v>
      </c>
      <c r="X6" s="9">
        <f t="shared" ref="X6:X25" si="8">U6/U$25</f>
        <v>9.6040266889883437E-3</v>
      </c>
      <c r="Y6" s="11">
        <f t="shared" ref="Y6:Y25" si="9">V6/V$25</f>
        <v>0</v>
      </c>
      <c r="Z6" s="9">
        <f>T6/SUM($T6:$V6)</f>
        <v>0.24215886314801105</v>
      </c>
      <c r="AA6" s="9">
        <f t="shared" ref="AA6:AB21" si="10">U6/SUM($T6:$V6)</f>
        <v>0.75784113685198895</v>
      </c>
      <c r="AB6" s="9">
        <f t="shared" si="10"/>
        <v>0</v>
      </c>
      <c r="AC6" s="12">
        <f>IF(I6=0,"-",T6/I6)</f>
        <v>1490.1111111111111</v>
      </c>
      <c r="AD6" s="13">
        <f t="shared" ref="AD6:AE21" si="11">IF(J6=0,"-",U6/J6)</f>
        <v>1199.1428571428571</v>
      </c>
      <c r="AE6" s="13" t="str">
        <f t="shared" si="11"/>
        <v>-</v>
      </c>
    </row>
    <row r="7" spans="1:31" x14ac:dyDescent="0.25">
      <c r="A7" t="s">
        <v>82</v>
      </c>
      <c r="B7" s="1">
        <v>306</v>
      </c>
      <c r="C7" s="7">
        <f t="shared" si="0"/>
        <v>7.7684691546077683E-2</v>
      </c>
      <c r="D7" s="8">
        <v>216788</v>
      </c>
      <c r="E7" s="9">
        <f t="shared" si="1"/>
        <v>1.1169460921055465E-2</v>
      </c>
      <c r="F7" s="1">
        <f t="shared" si="2"/>
        <v>708.45751633986924</v>
      </c>
      <c r="H7" t="s">
        <v>81</v>
      </c>
      <c r="I7" s="1">
        <v>7</v>
      </c>
      <c r="J7" s="1">
        <v>33</v>
      </c>
      <c r="K7" s="1">
        <v>26</v>
      </c>
      <c r="L7" s="10">
        <f t="shared" si="3"/>
        <v>4.2997542997542998E-3</v>
      </c>
      <c r="M7" s="9">
        <f t="shared" si="4"/>
        <v>1.9807923169267706E-2</v>
      </c>
      <c r="N7" s="11">
        <f t="shared" si="5"/>
        <v>4.0310077519379844E-2</v>
      </c>
      <c r="O7" s="9">
        <f t="shared" ref="O7:O25" si="12">I7/SUM($I7:$K7)</f>
        <v>0.10606060606060606</v>
      </c>
      <c r="P7" s="9">
        <f t="shared" si="6"/>
        <v>0.5</v>
      </c>
      <c r="Q7" s="9">
        <f t="shared" ref="Q7:Q25" si="13">K7/SUM($I7:$K7)</f>
        <v>0.39393939393939392</v>
      </c>
      <c r="S7" t="s">
        <v>81</v>
      </c>
      <c r="T7" s="1">
        <v>29800</v>
      </c>
      <c r="U7" s="1">
        <v>37393</v>
      </c>
      <c r="V7" s="1">
        <v>13080</v>
      </c>
      <c r="W7" s="10">
        <f t="shared" si="7"/>
        <v>2.1086912895765266E-3</v>
      </c>
      <c r="X7" s="9">
        <f t="shared" si="8"/>
        <v>8.5566683340800847E-3</v>
      </c>
      <c r="Y7" s="11">
        <f t="shared" si="9"/>
        <v>1.4414541495255213E-2</v>
      </c>
      <c r="Z7" s="9">
        <f t="shared" ref="Z7:Z25" si="14">T7/SUM($T7:$V7)</f>
        <v>0.37123316681823276</v>
      </c>
      <c r="AA7" s="9">
        <f t="shared" si="10"/>
        <v>0.46582287942396572</v>
      </c>
      <c r="AB7" s="9">
        <f t="shared" ref="AB7:AB25" si="15">V7/SUM($T7:$V7)</f>
        <v>0.16294395375780149</v>
      </c>
      <c r="AC7" s="12">
        <f t="shared" ref="AC7:AC25" si="16">IF(I7=0,"-",T7/I7)</f>
        <v>4257.1428571428569</v>
      </c>
      <c r="AD7" s="13">
        <f t="shared" si="11"/>
        <v>1133.121212121212</v>
      </c>
      <c r="AE7" s="13">
        <f t="shared" si="11"/>
        <v>503.07692307692309</v>
      </c>
    </row>
    <row r="8" spans="1:31" x14ac:dyDescent="0.25">
      <c r="A8" t="s">
        <v>83</v>
      </c>
      <c r="B8" s="1">
        <v>83</v>
      </c>
      <c r="C8" s="7">
        <f t="shared" si="0"/>
        <v>2.107133790302107E-2</v>
      </c>
      <c r="D8" s="8">
        <v>774954</v>
      </c>
      <c r="E8" s="9">
        <f t="shared" si="1"/>
        <v>3.9927571722676608E-2</v>
      </c>
      <c r="F8" s="1">
        <f t="shared" si="2"/>
        <v>9336.795180722891</v>
      </c>
      <c r="H8" t="s">
        <v>82</v>
      </c>
      <c r="I8" s="1">
        <v>26</v>
      </c>
      <c r="J8" s="1">
        <v>224</v>
      </c>
      <c r="K8" s="1">
        <v>56</v>
      </c>
      <c r="L8" s="10">
        <f t="shared" si="3"/>
        <v>1.5970515970515971E-2</v>
      </c>
      <c r="M8" s="9">
        <f t="shared" si="4"/>
        <v>0.13445378151260504</v>
      </c>
      <c r="N8" s="11">
        <f t="shared" si="5"/>
        <v>8.6821705426356588E-2</v>
      </c>
      <c r="O8" s="9">
        <f t="shared" si="12"/>
        <v>8.4967320261437912E-2</v>
      </c>
      <c r="P8" s="9">
        <f t="shared" si="6"/>
        <v>0.73202614379084963</v>
      </c>
      <c r="Q8" s="9">
        <f t="shared" si="13"/>
        <v>0.18300653594771241</v>
      </c>
      <c r="S8" t="s">
        <v>82</v>
      </c>
      <c r="T8" s="1">
        <v>47318</v>
      </c>
      <c r="U8" s="1">
        <v>112495</v>
      </c>
      <c r="V8" s="1">
        <v>57428</v>
      </c>
      <c r="W8" s="10">
        <f t="shared" si="7"/>
        <v>3.3482904174557747E-3</v>
      </c>
      <c r="X8" s="9">
        <f t="shared" si="8"/>
        <v>2.5742315520079669E-2</v>
      </c>
      <c r="Y8" s="11">
        <f t="shared" si="9"/>
        <v>6.3287330962501248E-2</v>
      </c>
      <c r="Z8" s="9">
        <f t="shared" si="14"/>
        <v>0.21781339618212031</v>
      </c>
      <c r="AA8" s="9">
        <f t="shared" si="10"/>
        <v>0.51783503114053053</v>
      </c>
      <c r="AB8" s="9">
        <f t="shared" si="15"/>
        <v>0.2643515726773491</v>
      </c>
      <c r="AC8" s="12">
        <f t="shared" si="16"/>
        <v>1819.9230769230769</v>
      </c>
      <c r="AD8" s="13">
        <f t="shared" si="11"/>
        <v>502.20982142857144</v>
      </c>
      <c r="AE8" s="13">
        <f t="shared" si="11"/>
        <v>1025.5</v>
      </c>
    </row>
    <row r="9" spans="1:31" x14ac:dyDescent="0.25">
      <c r="A9" t="s">
        <v>84</v>
      </c>
      <c r="B9" s="1">
        <v>11</v>
      </c>
      <c r="C9" s="7">
        <f t="shared" si="0"/>
        <v>2.7925869510027927E-3</v>
      </c>
      <c r="D9" s="8">
        <v>5888</v>
      </c>
      <c r="E9" s="9">
        <f t="shared" si="1"/>
        <v>3.033645123492748E-4</v>
      </c>
      <c r="F9" s="1">
        <f t="shared" si="2"/>
        <v>535.27272727272725</v>
      </c>
      <c r="H9" t="s">
        <v>83</v>
      </c>
      <c r="I9" s="1">
        <v>56</v>
      </c>
      <c r="J9" s="1">
        <v>26</v>
      </c>
      <c r="K9" s="1">
        <v>1</v>
      </c>
      <c r="L9" s="10">
        <f t="shared" si="3"/>
        <v>3.4398034398034398E-2</v>
      </c>
      <c r="M9" s="9">
        <f t="shared" si="4"/>
        <v>1.5606242496998799E-2</v>
      </c>
      <c r="N9" s="11">
        <f t="shared" si="5"/>
        <v>1.5503875968992248E-3</v>
      </c>
      <c r="O9" s="9">
        <f t="shared" si="12"/>
        <v>0.67469879518072284</v>
      </c>
      <c r="P9" s="9">
        <f t="shared" si="6"/>
        <v>0.31325301204819278</v>
      </c>
      <c r="Q9" s="9">
        <f t="shared" si="13"/>
        <v>1.2048192771084338E-2</v>
      </c>
      <c r="S9" t="s">
        <v>83</v>
      </c>
      <c r="T9" s="1">
        <v>574518</v>
      </c>
      <c r="U9" s="1">
        <v>150389</v>
      </c>
      <c r="V9" s="1">
        <v>50047</v>
      </c>
      <c r="W9" s="10">
        <f t="shared" si="7"/>
        <v>4.0653728265266004E-2</v>
      </c>
      <c r="X9" s="9">
        <f t="shared" si="8"/>
        <v>3.4413628061240605E-2</v>
      </c>
      <c r="Y9" s="11">
        <f t="shared" si="9"/>
        <v>5.5153253686012052E-2</v>
      </c>
      <c r="Z9" s="9">
        <f t="shared" si="14"/>
        <v>0.74135755154499494</v>
      </c>
      <c r="AA9" s="9">
        <f t="shared" si="10"/>
        <v>0.19406184108992275</v>
      </c>
      <c r="AB9" s="9">
        <f t="shared" si="15"/>
        <v>6.458060736508231E-2</v>
      </c>
      <c r="AC9" s="12">
        <f t="shared" si="16"/>
        <v>10259.25</v>
      </c>
      <c r="AD9" s="13">
        <f t="shared" si="11"/>
        <v>5784.1923076923076</v>
      </c>
      <c r="AE9" s="13">
        <f t="shared" si="11"/>
        <v>50047</v>
      </c>
    </row>
    <row r="10" spans="1:31" x14ac:dyDescent="0.25">
      <c r="A10" t="s">
        <v>85</v>
      </c>
      <c r="B10" s="1">
        <v>103</v>
      </c>
      <c r="C10" s="7">
        <f t="shared" si="0"/>
        <v>2.6148768723026149E-2</v>
      </c>
      <c r="D10" s="8">
        <v>400259</v>
      </c>
      <c r="E10" s="9">
        <f t="shared" si="1"/>
        <v>2.0622346526563921E-2</v>
      </c>
      <c r="F10" s="1">
        <f t="shared" si="2"/>
        <v>3886.009708737864</v>
      </c>
      <c r="H10" t="s">
        <v>84</v>
      </c>
      <c r="I10" s="1">
        <v>1</v>
      </c>
      <c r="J10" s="1">
        <v>10</v>
      </c>
      <c r="K10" s="1">
        <v>0</v>
      </c>
      <c r="L10" s="10">
        <f t="shared" si="3"/>
        <v>6.1425061425061424E-4</v>
      </c>
      <c r="M10" s="9">
        <f t="shared" si="4"/>
        <v>6.0024009603841539E-3</v>
      </c>
      <c r="N10" s="11">
        <f t="shared" si="5"/>
        <v>0</v>
      </c>
      <c r="O10" s="9">
        <f t="shared" si="12"/>
        <v>9.0909090909090912E-2</v>
      </c>
      <c r="P10" s="9">
        <f t="shared" si="6"/>
        <v>0.90909090909090906</v>
      </c>
      <c r="Q10" s="9">
        <f t="shared" si="13"/>
        <v>0</v>
      </c>
      <c r="S10" t="s">
        <v>84</v>
      </c>
      <c r="T10" s="1">
        <v>89</v>
      </c>
      <c r="U10" s="1">
        <v>5799</v>
      </c>
      <c r="V10" s="1">
        <v>0</v>
      </c>
      <c r="W10" s="10">
        <f t="shared" si="7"/>
        <v>6.2977692876614389E-6</v>
      </c>
      <c r="X10" s="9">
        <f t="shared" si="8"/>
        <v>1.3269895346543581E-3</v>
      </c>
      <c r="Y10" s="11">
        <f t="shared" si="9"/>
        <v>0</v>
      </c>
      <c r="Z10" s="9">
        <f t="shared" si="14"/>
        <v>1.5115489130434782E-2</v>
      </c>
      <c r="AA10" s="9">
        <f t="shared" si="10"/>
        <v>0.98488451086956519</v>
      </c>
      <c r="AB10" s="9">
        <f t="shared" si="15"/>
        <v>0</v>
      </c>
      <c r="AC10" s="12">
        <f t="shared" si="16"/>
        <v>89</v>
      </c>
      <c r="AD10" s="13">
        <f t="shared" si="11"/>
        <v>579.9</v>
      </c>
      <c r="AE10" s="13" t="str">
        <f t="shared" si="11"/>
        <v>-</v>
      </c>
    </row>
    <row r="11" spans="1:31" x14ac:dyDescent="0.25">
      <c r="A11" t="s">
        <v>86</v>
      </c>
      <c r="B11" s="1">
        <v>108</v>
      </c>
      <c r="C11" s="7">
        <f t="shared" si="0"/>
        <v>2.7418126428027417E-2</v>
      </c>
      <c r="D11" s="8">
        <v>672372</v>
      </c>
      <c r="E11" s="9">
        <f t="shared" si="1"/>
        <v>3.4642290064080601E-2</v>
      </c>
      <c r="F11" s="1">
        <f t="shared" si="2"/>
        <v>6225.666666666667</v>
      </c>
      <c r="H11" t="s">
        <v>85</v>
      </c>
      <c r="I11" s="1">
        <v>57</v>
      </c>
      <c r="J11" s="1">
        <v>46</v>
      </c>
      <c r="K11" s="1">
        <v>0</v>
      </c>
      <c r="L11" s="10">
        <f t="shared" si="3"/>
        <v>3.501228501228501E-2</v>
      </c>
      <c r="M11" s="9">
        <f t="shared" si="4"/>
        <v>2.7611044417767107E-2</v>
      </c>
      <c r="N11" s="11">
        <f t="shared" si="5"/>
        <v>0</v>
      </c>
      <c r="O11" s="9">
        <f t="shared" si="12"/>
        <v>0.55339805825242716</v>
      </c>
      <c r="P11" s="9">
        <f t="shared" si="6"/>
        <v>0.44660194174757284</v>
      </c>
      <c r="Q11" s="9">
        <f t="shared" si="13"/>
        <v>0</v>
      </c>
      <c r="S11" t="s">
        <v>85</v>
      </c>
      <c r="T11" s="1">
        <v>299872</v>
      </c>
      <c r="U11" s="1">
        <v>100387</v>
      </c>
      <c r="V11" s="1">
        <v>0</v>
      </c>
      <c r="W11" s="10">
        <f t="shared" si="7"/>
        <v>2.1219378335164168E-2</v>
      </c>
      <c r="X11" s="9">
        <f t="shared" si="8"/>
        <v>2.2971632766916199E-2</v>
      </c>
      <c r="Y11" s="11">
        <f t="shared" si="9"/>
        <v>0</v>
      </c>
      <c r="Z11" s="9">
        <f t="shared" si="14"/>
        <v>0.74919489630464275</v>
      </c>
      <c r="AA11" s="9">
        <f t="shared" si="10"/>
        <v>0.25080510369535725</v>
      </c>
      <c r="AB11" s="9">
        <f t="shared" si="15"/>
        <v>0</v>
      </c>
      <c r="AC11" s="12">
        <f t="shared" si="16"/>
        <v>5260.9122807017548</v>
      </c>
      <c r="AD11" s="13">
        <f t="shared" si="11"/>
        <v>2182.3260869565215</v>
      </c>
      <c r="AE11" s="13" t="str">
        <f t="shared" si="11"/>
        <v>-</v>
      </c>
    </row>
    <row r="12" spans="1:31" x14ac:dyDescent="0.25">
      <c r="A12" t="s">
        <v>87</v>
      </c>
      <c r="B12" s="1">
        <v>235</v>
      </c>
      <c r="C12" s="7">
        <f t="shared" si="0"/>
        <v>5.9659812135059657E-2</v>
      </c>
      <c r="D12" s="8">
        <v>723959</v>
      </c>
      <c r="E12" s="9">
        <f t="shared" si="1"/>
        <v>3.7300181555004863E-2</v>
      </c>
      <c r="F12" s="1">
        <f t="shared" si="2"/>
        <v>3080.676595744681</v>
      </c>
      <c r="H12" t="s">
        <v>86</v>
      </c>
      <c r="I12" s="1">
        <v>28</v>
      </c>
      <c r="J12" s="1">
        <v>55</v>
      </c>
      <c r="K12" s="1">
        <v>25</v>
      </c>
      <c r="L12" s="10">
        <f t="shared" si="3"/>
        <v>1.7199017199017199E-2</v>
      </c>
      <c r="M12" s="9">
        <f t="shared" si="4"/>
        <v>3.3013205282112844E-2</v>
      </c>
      <c r="N12" s="11">
        <f t="shared" si="5"/>
        <v>3.875968992248062E-2</v>
      </c>
      <c r="O12" s="9">
        <f t="shared" si="12"/>
        <v>0.25925925925925924</v>
      </c>
      <c r="P12" s="9">
        <f t="shared" si="6"/>
        <v>0.5092592592592593</v>
      </c>
      <c r="Q12" s="9">
        <f t="shared" si="13"/>
        <v>0.23148148148148148</v>
      </c>
      <c r="S12" t="s">
        <v>86</v>
      </c>
      <c r="T12" s="1">
        <v>296473</v>
      </c>
      <c r="U12" s="1">
        <v>280195</v>
      </c>
      <c r="V12" s="1">
        <v>95704</v>
      </c>
      <c r="W12" s="10">
        <f t="shared" si="7"/>
        <v>2.0978860157537638E-2</v>
      </c>
      <c r="X12" s="9">
        <f t="shared" si="8"/>
        <v>6.4117232740554891E-2</v>
      </c>
      <c r="Y12" s="11">
        <f t="shared" si="9"/>
        <v>0.10546859933194992</v>
      </c>
      <c r="Z12" s="9">
        <f t="shared" si="14"/>
        <v>0.44093596996900525</v>
      </c>
      <c r="AA12" s="9">
        <f t="shared" si="10"/>
        <v>0.41672615754374065</v>
      </c>
      <c r="AB12" s="9">
        <f t="shared" si="15"/>
        <v>0.14233787248725407</v>
      </c>
      <c r="AC12" s="12">
        <f t="shared" si="16"/>
        <v>10588.321428571429</v>
      </c>
      <c r="AD12" s="13">
        <f t="shared" si="11"/>
        <v>5094.454545454545</v>
      </c>
      <c r="AE12" s="13">
        <f t="shared" si="11"/>
        <v>3828.16</v>
      </c>
    </row>
    <row r="13" spans="1:31" x14ac:dyDescent="0.25">
      <c r="A13" t="s">
        <v>88</v>
      </c>
      <c r="B13" s="1">
        <v>64</v>
      </c>
      <c r="C13" s="7">
        <f t="shared" si="0"/>
        <v>1.6247778624016249E-2</v>
      </c>
      <c r="D13" s="8">
        <v>151235</v>
      </c>
      <c r="E13" s="9">
        <f t="shared" si="1"/>
        <v>7.7920061184005721E-3</v>
      </c>
      <c r="F13" s="1">
        <f t="shared" si="2"/>
        <v>2363.046875</v>
      </c>
      <c r="H13" t="s">
        <v>87</v>
      </c>
      <c r="I13" s="1">
        <v>39</v>
      </c>
      <c r="J13" s="1">
        <v>183</v>
      </c>
      <c r="K13" s="1">
        <v>13</v>
      </c>
      <c r="L13" s="10">
        <f t="shared" si="3"/>
        <v>2.3955773955773956E-2</v>
      </c>
      <c r="M13" s="9">
        <f t="shared" si="4"/>
        <v>0.10984393757503001</v>
      </c>
      <c r="N13" s="11">
        <f t="shared" si="5"/>
        <v>2.0155038759689922E-2</v>
      </c>
      <c r="O13" s="9">
        <f t="shared" si="12"/>
        <v>0.16595744680851063</v>
      </c>
      <c r="P13" s="9">
        <f t="shared" si="6"/>
        <v>0.77872340425531916</v>
      </c>
      <c r="Q13" s="9">
        <f t="shared" si="13"/>
        <v>5.5319148936170209E-2</v>
      </c>
      <c r="S13" t="s">
        <v>87</v>
      </c>
      <c r="T13" s="1">
        <v>263856</v>
      </c>
      <c r="U13" s="1">
        <v>397653</v>
      </c>
      <c r="V13" s="1">
        <v>62450</v>
      </c>
      <c r="W13" s="10">
        <f t="shared" si="7"/>
        <v>1.8670833855788726E-2</v>
      </c>
      <c r="X13" s="9">
        <f t="shared" si="8"/>
        <v>9.0995235286068191E-2</v>
      </c>
      <c r="Y13" s="11">
        <f t="shared" si="9"/>
        <v>6.8821721435679523E-2</v>
      </c>
      <c r="Z13" s="9">
        <f t="shared" si="14"/>
        <v>0.36446262840851484</v>
      </c>
      <c r="AA13" s="9">
        <f t="shared" si="10"/>
        <v>0.54927558052320646</v>
      </c>
      <c r="AB13" s="9">
        <f t="shared" si="15"/>
        <v>8.6261791068278734E-2</v>
      </c>
      <c r="AC13" s="12">
        <f t="shared" si="16"/>
        <v>6765.5384615384619</v>
      </c>
      <c r="AD13" s="13">
        <f t="shared" si="11"/>
        <v>2172.967213114754</v>
      </c>
      <c r="AE13" s="13">
        <f t="shared" si="11"/>
        <v>4803.8461538461543</v>
      </c>
    </row>
    <row r="14" spans="1:31" x14ac:dyDescent="0.25">
      <c r="A14" t="s">
        <v>89</v>
      </c>
      <c r="B14" s="1">
        <v>92</v>
      </c>
      <c r="C14" s="7">
        <f t="shared" si="0"/>
        <v>2.3356181772023355E-2</v>
      </c>
      <c r="D14" s="8">
        <v>257390</v>
      </c>
      <c r="E14" s="9">
        <f t="shared" si="1"/>
        <v>1.326137768912701E-2</v>
      </c>
      <c r="F14" s="1">
        <f t="shared" si="2"/>
        <v>2797.717391304348</v>
      </c>
      <c r="H14" t="s">
        <v>88</v>
      </c>
      <c r="I14" s="1">
        <v>21</v>
      </c>
      <c r="J14" s="1">
        <v>42</v>
      </c>
      <c r="K14" s="1">
        <v>1</v>
      </c>
      <c r="L14" s="10">
        <f t="shared" si="3"/>
        <v>1.2899262899262898E-2</v>
      </c>
      <c r="M14" s="9">
        <f t="shared" si="4"/>
        <v>2.5210084033613446E-2</v>
      </c>
      <c r="N14" s="11">
        <f t="shared" si="5"/>
        <v>1.5503875968992248E-3</v>
      </c>
      <c r="O14" s="9">
        <f t="shared" si="12"/>
        <v>0.328125</v>
      </c>
      <c r="P14" s="9">
        <f t="shared" si="6"/>
        <v>0.65625</v>
      </c>
      <c r="Q14" s="9">
        <f t="shared" si="13"/>
        <v>1.5625E-2</v>
      </c>
      <c r="S14" t="s">
        <v>88</v>
      </c>
      <c r="T14" s="1">
        <v>86685</v>
      </c>
      <c r="U14" s="1">
        <v>63819</v>
      </c>
      <c r="V14" s="1">
        <v>731</v>
      </c>
      <c r="W14" s="10">
        <f t="shared" si="7"/>
        <v>6.1339565247295709E-3</v>
      </c>
      <c r="X14" s="9">
        <f t="shared" si="8"/>
        <v>1.460374980377763E-2</v>
      </c>
      <c r="Y14" s="11">
        <f t="shared" si="9"/>
        <v>8.055833205681622E-4</v>
      </c>
      <c r="Z14" s="9">
        <f t="shared" si="14"/>
        <v>0.57318081132013088</v>
      </c>
      <c r="AA14" s="9">
        <f t="shared" si="10"/>
        <v>0.42198565146956724</v>
      </c>
      <c r="AB14" s="9">
        <f t="shared" si="15"/>
        <v>4.8335372103018477E-3</v>
      </c>
      <c r="AC14" s="12">
        <f t="shared" si="16"/>
        <v>4127.8571428571431</v>
      </c>
      <c r="AD14" s="13">
        <f t="shared" si="11"/>
        <v>1519.5</v>
      </c>
      <c r="AE14" s="13">
        <f t="shared" si="11"/>
        <v>731</v>
      </c>
    </row>
    <row r="15" spans="1:31" x14ac:dyDescent="0.25">
      <c r="A15" t="s">
        <v>90</v>
      </c>
      <c r="B15" s="1">
        <v>116</v>
      </c>
      <c r="C15" s="7">
        <f t="shared" si="0"/>
        <v>2.9449098756029451E-2</v>
      </c>
      <c r="D15" s="8">
        <v>210688</v>
      </c>
      <c r="E15" s="9">
        <f t="shared" si="1"/>
        <v>1.0855173637541441E-2</v>
      </c>
      <c r="F15" s="1">
        <f t="shared" si="2"/>
        <v>1816.2758620689656</v>
      </c>
      <c r="H15" t="s">
        <v>89</v>
      </c>
      <c r="I15" s="1">
        <v>3</v>
      </c>
      <c r="J15" s="1">
        <v>73</v>
      </c>
      <c r="K15" s="1">
        <v>16</v>
      </c>
      <c r="L15" s="10">
        <f t="shared" si="3"/>
        <v>1.8427518427518428E-3</v>
      </c>
      <c r="M15" s="9">
        <f t="shared" si="4"/>
        <v>4.3817527010804325E-2</v>
      </c>
      <c r="N15" s="11">
        <f t="shared" si="5"/>
        <v>2.4806201550387597E-2</v>
      </c>
      <c r="O15" s="9">
        <f t="shared" si="12"/>
        <v>3.2608695652173912E-2</v>
      </c>
      <c r="P15" s="9">
        <f t="shared" si="6"/>
        <v>0.79347826086956519</v>
      </c>
      <c r="Q15" s="9">
        <f t="shared" si="13"/>
        <v>0.17391304347826086</v>
      </c>
      <c r="S15" t="s">
        <v>89</v>
      </c>
      <c r="T15" s="1">
        <v>9844</v>
      </c>
      <c r="U15" s="1">
        <v>174428</v>
      </c>
      <c r="V15" s="1">
        <v>73118</v>
      </c>
      <c r="W15" s="10">
        <f t="shared" si="7"/>
        <v>6.9657574008695738E-4</v>
      </c>
      <c r="X15" s="9">
        <f t="shared" si="8"/>
        <v>3.9914490524347361E-2</v>
      </c>
      <c r="Y15" s="11">
        <f t="shared" si="9"/>
        <v>8.0578168581809689E-2</v>
      </c>
      <c r="Z15" s="9">
        <f t="shared" si="14"/>
        <v>3.824546408174366E-2</v>
      </c>
      <c r="AA15" s="9">
        <f t="shared" si="10"/>
        <v>0.67767978553945374</v>
      </c>
      <c r="AB15" s="9">
        <f t="shared" si="15"/>
        <v>0.28407475037880259</v>
      </c>
      <c r="AC15" s="12">
        <f t="shared" si="16"/>
        <v>3281.3333333333335</v>
      </c>
      <c r="AD15" s="13">
        <f t="shared" si="11"/>
        <v>2389.4246575342468</v>
      </c>
      <c r="AE15" s="13">
        <f t="shared" si="11"/>
        <v>4569.875</v>
      </c>
    </row>
    <row r="16" spans="1:31" x14ac:dyDescent="0.25">
      <c r="A16" t="s">
        <v>91</v>
      </c>
      <c r="B16" s="1">
        <v>109</v>
      </c>
      <c r="C16" s="7">
        <f t="shared" si="0"/>
        <v>2.7671997969027671E-2</v>
      </c>
      <c r="D16" s="8">
        <v>906213</v>
      </c>
      <c r="E16" s="9">
        <f t="shared" si="1"/>
        <v>4.6690364271326994E-2</v>
      </c>
      <c r="F16" s="1">
        <f t="shared" si="2"/>
        <v>8313.880733944954</v>
      </c>
      <c r="H16" t="s">
        <v>90</v>
      </c>
      <c r="I16" s="1">
        <v>7</v>
      </c>
      <c r="J16" s="1">
        <v>96</v>
      </c>
      <c r="K16" s="1">
        <v>13</v>
      </c>
      <c r="L16" s="10">
        <f t="shared" si="3"/>
        <v>4.2997542997542998E-3</v>
      </c>
      <c r="M16" s="9">
        <f t="shared" si="4"/>
        <v>5.7623049219687875E-2</v>
      </c>
      <c r="N16" s="11">
        <f t="shared" si="5"/>
        <v>2.0155038759689922E-2</v>
      </c>
      <c r="O16" s="9">
        <f t="shared" si="12"/>
        <v>6.0344827586206899E-2</v>
      </c>
      <c r="P16" s="9">
        <f t="shared" si="6"/>
        <v>0.82758620689655171</v>
      </c>
      <c r="Q16" s="9">
        <f t="shared" si="13"/>
        <v>0.11206896551724138</v>
      </c>
      <c r="S16" t="s">
        <v>90</v>
      </c>
      <c r="T16" s="1">
        <v>34346</v>
      </c>
      <c r="U16" s="1">
        <v>152857</v>
      </c>
      <c r="V16" s="1">
        <v>23485</v>
      </c>
      <c r="W16" s="10">
        <f t="shared" si="7"/>
        <v>2.4303728534159526E-3</v>
      </c>
      <c r="X16" s="9">
        <f t="shared" si="8"/>
        <v>3.497838235879655E-2</v>
      </c>
      <c r="Y16" s="11">
        <f t="shared" si="9"/>
        <v>2.5881154970647455E-2</v>
      </c>
      <c r="Z16" s="9">
        <f t="shared" si="14"/>
        <v>0.16301830194410694</v>
      </c>
      <c r="AA16" s="9">
        <f t="shared" si="10"/>
        <v>0.72551355558930741</v>
      </c>
      <c r="AB16" s="9">
        <f t="shared" si="15"/>
        <v>0.11146814246658567</v>
      </c>
      <c r="AC16" s="12">
        <f t="shared" si="16"/>
        <v>4906.5714285714284</v>
      </c>
      <c r="AD16" s="13">
        <f t="shared" si="11"/>
        <v>1592.2604166666667</v>
      </c>
      <c r="AE16" s="13">
        <f t="shared" si="11"/>
        <v>1806.5384615384614</v>
      </c>
    </row>
    <row r="17" spans="1:31" x14ac:dyDescent="0.25">
      <c r="A17" t="s">
        <v>92</v>
      </c>
      <c r="B17" s="1">
        <v>152</v>
      </c>
      <c r="C17" s="7">
        <f t="shared" si="0"/>
        <v>3.8588474232038587E-2</v>
      </c>
      <c r="D17" s="8">
        <v>564977</v>
      </c>
      <c r="E17" s="9">
        <f t="shared" si="1"/>
        <v>2.9109030586541476E-2</v>
      </c>
      <c r="F17" s="1">
        <f t="shared" si="2"/>
        <v>3716.9539473684213</v>
      </c>
      <c r="H17" t="s">
        <v>91</v>
      </c>
      <c r="I17" s="1">
        <v>43</v>
      </c>
      <c r="J17" s="1">
        <v>64</v>
      </c>
      <c r="K17" s="1">
        <v>2</v>
      </c>
      <c r="L17" s="10">
        <f t="shared" si="3"/>
        <v>2.6412776412776413E-2</v>
      </c>
      <c r="M17" s="9">
        <f t="shared" si="4"/>
        <v>3.8415366146458581E-2</v>
      </c>
      <c r="N17" s="11">
        <f t="shared" si="5"/>
        <v>3.1007751937984496E-3</v>
      </c>
      <c r="O17" s="9">
        <f t="shared" si="12"/>
        <v>0.39449541284403672</v>
      </c>
      <c r="P17" s="9">
        <f t="shared" si="6"/>
        <v>0.58715596330275233</v>
      </c>
      <c r="Q17" s="9">
        <f t="shared" si="13"/>
        <v>1.834862385321101E-2</v>
      </c>
      <c r="S17" t="s">
        <v>91</v>
      </c>
      <c r="T17" s="1">
        <v>642546</v>
      </c>
      <c r="U17" s="1">
        <v>250844</v>
      </c>
      <c r="V17" s="1">
        <v>12823</v>
      </c>
      <c r="W17" s="10">
        <f t="shared" si="7"/>
        <v>4.5467488367524796E-2</v>
      </c>
      <c r="X17" s="9">
        <f t="shared" si="8"/>
        <v>5.7400821319337436E-2</v>
      </c>
      <c r="Y17" s="11">
        <f t="shared" si="9"/>
        <v>1.4131319999515108E-2</v>
      </c>
      <c r="Z17" s="9">
        <f t="shared" si="14"/>
        <v>0.7090452244670955</v>
      </c>
      <c r="AA17" s="9">
        <f t="shared" si="10"/>
        <v>0.27680468057730356</v>
      </c>
      <c r="AB17" s="9">
        <f t="shared" si="15"/>
        <v>1.4150094955600946E-2</v>
      </c>
      <c r="AC17" s="12">
        <f t="shared" si="16"/>
        <v>14942.930232558139</v>
      </c>
      <c r="AD17" s="13">
        <f t="shared" si="11"/>
        <v>3919.4375</v>
      </c>
      <c r="AE17" s="13">
        <f t="shared" si="11"/>
        <v>6411.5</v>
      </c>
    </row>
    <row r="18" spans="1:31" x14ac:dyDescent="0.25">
      <c r="A18" t="s">
        <v>93</v>
      </c>
      <c r="B18" s="1">
        <v>98</v>
      </c>
      <c r="C18" s="7">
        <f t="shared" si="0"/>
        <v>2.4879411018024881E-2</v>
      </c>
      <c r="D18" s="8">
        <v>3051934</v>
      </c>
      <c r="E18" s="9">
        <f t="shared" si="1"/>
        <v>0.15724328628263784</v>
      </c>
      <c r="F18" s="1">
        <f t="shared" si="2"/>
        <v>31142.183673469386</v>
      </c>
      <c r="H18" t="s">
        <v>92</v>
      </c>
      <c r="I18" s="1">
        <v>23</v>
      </c>
      <c r="J18" s="1">
        <v>117</v>
      </c>
      <c r="K18" s="1">
        <v>12</v>
      </c>
      <c r="L18" s="10">
        <f t="shared" si="3"/>
        <v>1.4127764127764128E-2</v>
      </c>
      <c r="M18" s="9">
        <f t="shared" si="4"/>
        <v>7.0228091236494594E-2</v>
      </c>
      <c r="N18" s="11">
        <f t="shared" si="5"/>
        <v>1.8604651162790697E-2</v>
      </c>
      <c r="O18" s="9">
        <f t="shared" si="12"/>
        <v>0.15131578947368421</v>
      </c>
      <c r="P18" s="9">
        <f t="shared" si="6"/>
        <v>0.76973684210526316</v>
      </c>
      <c r="Q18" s="9">
        <f t="shared" si="13"/>
        <v>7.8947368421052627E-2</v>
      </c>
      <c r="S18" t="s">
        <v>92</v>
      </c>
      <c r="T18" s="1">
        <v>301941</v>
      </c>
      <c r="U18" s="1">
        <v>227397</v>
      </c>
      <c r="V18" s="1">
        <v>35639</v>
      </c>
      <c r="W18" s="10">
        <f t="shared" si="7"/>
        <v>2.1365783780739129E-2</v>
      </c>
      <c r="X18" s="9">
        <f t="shared" si="8"/>
        <v>5.2035426661803254E-2</v>
      </c>
      <c r="Y18" s="11">
        <f t="shared" si="9"/>
        <v>3.9275217457905243E-2</v>
      </c>
      <c r="Z18" s="9">
        <f t="shared" si="14"/>
        <v>0.53443060513967822</v>
      </c>
      <c r="AA18" s="9">
        <f t="shared" si="10"/>
        <v>0.40248895087764636</v>
      </c>
      <c r="AB18" s="9">
        <f t="shared" si="15"/>
        <v>6.3080443982675399E-2</v>
      </c>
      <c r="AC18" s="12">
        <f t="shared" si="16"/>
        <v>13127.869565217392</v>
      </c>
      <c r="AD18" s="13">
        <f t="shared" si="11"/>
        <v>1943.5641025641025</v>
      </c>
      <c r="AE18" s="13">
        <f t="shared" si="11"/>
        <v>2969.9166666666665</v>
      </c>
    </row>
    <row r="19" spans="1:31" x14ac:dyDescent="0.25">
      <c r="A19" t="s">
        <v>94</v>
      </c>
      <c r="B19" s="1">
        <v>80</v>
      </c>
      <c r="C19" s="7">
        <f t="shared" si="0"/>
        <v>2.0309723280020311E-2</v>
      </c>
      <c r="D19" s="8">
        <v>1630456</v>
      </c>
      <c r="E19" s="9">
        <f t="shared" si="1"/>
        <v>8.4005178217892176E-2</v>
      </c>
      <c r="F19" s="1">
        <f t="shared" si="2"/>
        <v>20380.7</v>
      </c>
      <c r="H19" t="s">
        <v>93</v>
      </c>
      <c r="I19" s="1">
        <v>69</v>
      </c>
      <c r="J19" s="1">
        <v>29</v>
      </c>
      <c r="K19" s="1">
        <v>0</v>
      </c>
      <c r="L19" s="10">
        <f t="shared" si="3"/>
        <v>4.238329238329238E-2</v>
      </c>
      <c r="M19" s="9">
        <f t="shared" si="4"/>
        <v>1.7406962785114045E-2</v>
      </c>
      <c r="N19" s="11">
        <f t="shared" si="5"/>
        <v>0</v>
      </c>
      <c r="O19" s="9">
        <f t="shared" si="12"/>
        <v>0.70408163265306123</v>
      </c>
      <c r="P19" s="9">
        <f t="shared" si="6"/>
        <v>0.29591836734693877</v>
      </c>
      <c r="Q19" s="9">
        <f t="shared" si="13"/>
        <v>0</v>
      </c>
      <c r="S19" t="s">
        <v>93</v>
      </c>
      <c r="T19" s="1">
        <v>2454344</v>
      </c>
      <c r="U19" s="1">
        <v>597590</v>
      </c>
      <c r="V19" s="1">
        <v>0</v>
      </c>
      <c r="W19" s="10">
        <f t="shared" si="7"/>
        <v>0.17367294679276546</v>
      </c>
      <c r="X19" s="9">
        <f t="shared" si="8"/>
        <v>0.13674696947992721</v>
      </c>
      <c r="Y19" s="11">
        <f t="shared" si="9"/>
        <v>0</v>
      </c>
      <c r="Z19" s="9">
        <f t="shared" si="14"/>
        <v>0.80419301334825721</v>
      </c>
      <c r="AA19" s="9">
        <f t="shared" si="10"/>
        <v>0.19580698665174279</v>
      </c>
      <c r="AB19" s="9">
        <f t="shared" si="15"/>
        <v>0</v>
      </c>
      <c r="AC19" s="12">
        <f t="shared" si="16"/>
        <v>35570.202898550728</v>
      </c>
      <c r="AD19" s="13">
        <f t="shared" si="11"/>
        <v>20606.551724137931</v>
      </c>
      <c r="AE19" s="13" t="str">
        <f t="shared" si="11"/>
        <v>-</v>
      </c>
    </row>
    <row r="20" spans="1:31" x14ac:dyDescent="0.25">
      <c r="A20" t="s">
        <v>95</v>
      </c>
      <c r="B20" s="1">
        <v>10</v>
      </c>
      <c r="C20" s="7">
        <f t="shared" si="0"/>
        <v>2.5387154100025388E-3</v>
      </c>
      <c r="D20" s="8">
        <v>30192</v>
      </c>
      <c r="E20" s="9">
        <f t="shared" si="1"/>
        <v>1.5555674858779389E-3</v>
      </c>
      <c r="F20" s="1">
        <f t="shared" si="2"/>
        <v>3019.2</v>
      </c>
      <c r="H20" t="s">
        <v>94</v>
      </c>
      <c r="I20" s="1">
        <v>57</v>
      </c>
      <c r="J20" s="1">
        <v>23</v>
      </c>
      <c r="K20" s="1">
        <v>0</v>
      </c>
      <c r="L20" s="10">
        <f t="shared" si="3"/>
        <v>3.501228501228501E-2</v>
      </c>
      <c r="M20" s="9">
        <f t="shared" si="4"/>
        <v>1.3805522208883553E-2</v>
      </c>
      <c r="N20" s="11">
        <f t="shared" si="5"/>
        <v>0</v>
      </c>
      <c r="O20" s="9">
        <f t="shared" si="12"/>
        <v>0.71250000000000002</v>
      </c>
      <c r="P20" s="9">
        <f t="shared" si="6"/>
        <v>0.28749999999999998</v>
      </c>
      <c r="Q20" s="9">
        <f t="shared" si="13"/>
        <v>0</v>
      </c>
      <c r="S20" t="s">
        <v>94</v>
      </c>
      <c r="T20" s="1">
        <v>1367873</v>
      </c>
      <c r="U20" s="1">
        <v>262583</v>
      </c>
      <c r="V20" s="1">
        <v>0</v>
      </c>
      <c r="W20" s="10">
        <f t="shared" si="7"/>
        <v>9.6792680548554097E-2</v>
      </c>
      <c r="X20" s="9">
        <f t="shared" si="8"/>
        <v>6.0087065524770701E-2</v>
      </c>
      <c r="Y20" s="11">
        <f t="shared" si="9"/>
        <v>0</v>
      </c>
      <c r="Z20" s="9">
        <f t="shared" si="14"/>
        <v>0.83895118911519229</v>
      </c>
      <c r="AA20" s="9">
        <f t="shared" si="10"/>
        <v>0.16104881088480769</v>
      </c>
      <c r="AB20" s="9">
        <f t="shared" si="15"/>
        <v>0</v>
      </c>
      <c r="AC20" s="12">
        <f t="shared" si="16"/>
        <v>23997.771929824561</v>
      </c>
      <c r="AD20" s="13">
        <f t="shared" si="11"/>
        <v>11416.652173913044</v>
      </c>
      <c r="AE20" s="13" t="str">
        <f t="shared" si="11"/>
        <v>-</v>
      </c>
    </row>
    <row r="21" spans="1:31" x14ac:dyDescent="0.25">
      <c r="A21" t="s">
        <v>96</v>
      </c>
      <c r="B21" s="1">
        <v>83</v>
      </c>
      <c r="C21" s="7">
        <f t="shared" si="0"/>
        <v>2.107133790302107E-2</v>
      </c>
      <c r="D21" s="8">
        <v>744111</v>
      </c>
      <c r="E21" s="9">
        <f t="shared" si="1"/>
        <v>3.8338463085722009E-2</v>
      </c>
      <c r="F21" s="1">
        <f t="shared" si="2"/>
        <v>8965.1927710843374</v>
      </c>
      <c r="H21" t="s">
        <v>95</v>
      </c>
      <c r="I21" s="1">
        <v>1</v>
      </c>
      <c r="J21" s="1">
        <v>9</v>
      </c>
      <c r="K21" s="1">
        <v>0</v>
      </c>
      <c r="L21" s="10">
        <f t="shared" si="3"/>
        <v>6.1425061425061424E-4</v>
      </c>
      <c r="M21" s="9">
        <f t="shared" si="4"/>
        <v>5.4021608643457387E-3</v>
      </c>
      <c r="N21" s="11">
        <f t="shared" si="5"/>
        <v>0</v>
      </c>
      <c r="O21" s="9">
        <f t="shared" si="12"/>
        <v>0.1</v>
      </c>
      <c r="P21" s="9">
        <f t="shared" si="6"/>
        <v>0.9</v>
      </c>
      <c r="Q21" s="9">
        <f t="shared" si="13"/>
        <v>0</v>
      </c>
      <c r="S21" t="s">
        <v>95</v>
      </c>
      <c r="T21" s="1">
        <v>11953</v>
      </c>
      <c r="U21" s="1">
        <v>18239</v>
      </c>
      <c r="V21" s="1">
        <v>0</v>
      </c>
      <c r="W21" s="10">
        <f t="shared" si="7"/>
        <v>8.4581164376873236E-4</v>
      </c>
      <c r="X21" s="9">
        <f t="shared" si="8"/>
        <v>4.1736440976997474E-3</v>
      </c>
      <c r="Y21" s="11">
        <f t="shared" si="9"/>
        <v>0</v>
      </c>
      <c r="Z21" s="9">
        <f t="shared" si="14"/>
        <v>0.39589957604663489</v>
      </c>
      <c r="AA21" s="9">
        <f t="shared" si="10"/>
        <v>0.60410042395336516</v>
      </c>
      <c r="AB21" s="9">
        <f t="shared" si="15"/>
        <v>0</v>
      </c>
      <c r="AC21" s="12">
        <f t="shared" si="16"/>
        <v>11953</v>
      </c>
      <c r="AD21" s="13">
        <f t="shared" si="11"/>
        <v>2026.5555555555557</v>
      </c>
      <c r="AE21" s="13" t="str">
        <f t="shared" si="11"/>
        <v>-</v>
      </c>
    </row>
    <row r="22" spans="1:31" x14ac:dyDescent="0.25">
      <c r="A22" t="s">
        <v>97</v>
      </c>
      <c r="B22" s="1">
        <v>190</v>
      </c>
      <c r="C22" s="7">
        <f t="shared" si="0"/>
        <v>4.8235592790048236E-2</v>
      </c>
      <c r="D22" s="8">
        <v>2035479</v>
      </c>
      <c r="E22" s="9">
        <f t="shared" si="1"/>
        <v>0.10487297796063</v>
      </c>
      <c r="F22" s="1">
        <f t="shared" si="2"/>
        <v>10713.047368421052</v>
      </c>
      <c r="H22" t="s">
        <v>96</v>
      </c>
      <c r="I22" s="1">
        <v>51</v>
      </c>
      <c r="J22" s="1">
        <v>31</v>
      </c>
      <c r="K22" s="1">
        <v>1</v>
      </c>
      <c r="L22" s="10">
        <f t="shared" si="3"/>
        <v>3.1326781326781329E-2</v>
      </c>
      <c r="M22" s="9">
        <f t="shared" si="4"/>
        <v>1.8607442977190875E-2</v>
      </c>
      <c r="N22" s="11">
        <f t="shared" si="5"/>
        <v>1.5503875968992248E-3</v>
      </c>
      <c r="O22" s="9">
        <f t="shared" si="12"/>
        <v>0.61445783132530118</v>
      </c>
      <c r="P22" s="9">
        <f t="shared" ref="P22:P25" si="17">J22/SUM($I22:$K22)</f>
        <v>0.37349397590361444</v>
      </c>
      <c r="Q22" s="9">
        <f t="shared" si="13"/>
        <v>1.2048192771084338E-2</v>
      </c>
      <c r="S22" t="s">
        <v>96</v>
      </c>
      <c r="T22" s="1">
        <v>541344</v>
      </c>
      <c r="U22" s="1">
        <v>202068</v>
      </c>
      <c r="V22" s="1">
        <v>699</v>
      </c>
      <c r="W22" s="10">
        <f t="shared" si="7"/>
        <v>3.8306287834379706E-2</v>
      </c>
      <c r="X22" s="9">
        <f t="shared" si="8"/>
        <v>4.6239372527769759E-2</v>
      </c>
      <c r="Y22" s="11">
        <f t="shared" si="9"/>
        <v>7.7031838724643683E-4</v>
      </c>
      <c r="Z22" s="9">
        <f t="shared" si="14"/>
        <v>0.72750436426823417</v>
      </c>
      <c r="AA22" s="9">
        <f t="shared" ref="AA22:AA25" si="18">U22/SUM($T22:$V22)</f>
        <v>0.27155625975156933</v>
      </c>
      <c r="AB22" s="9">
        <f t="shared" si="15"/>
        <v>9.3937598019650295E-4</v>
      </c>
      <c r="AC22" s="12">
        <f t="shared" si="16"/>
        <v>10614.588235294117</v>
      </c>
      <c r="AD22" s="13">
        <f t="shared" ref="AD22:AD25" si="19">IF(J22=0,"-",U22/J22)</f>
        <v>6518.322580645161</v>
      </c>
      <c r="AE22" s="13">
        <f t="shared" ref="AE22:AE25" si="20">IF(K22=0,"-",V22/K22)</f>
        <v>699</v>
      </c>
    </row>
    <row r="23" spans="1:31" x14ac:dyDescent="0.25">
      <c r="A23" t="s">
        <v>98</v>
      </c>
      <c r="B23" s="1">
        <v>1989</v>
      </c>
      <c r="C23" s="7">
        <f t="shared" si="0"/>
        <v>0.50495049504950495</v>
      </c>
      <c r="D23" s="8">
        <v>6896445</v>
      </c>
      <c r="E23" s="9">
        <f t="shared" si="1"/>
        <v>0.35532212540227487</v>
      </c>
      <c r="F23" s="1">
        <f t="shared" si="2"/>
        <v>3467.2926093514329</v>
      </c>
      <c r="H23" t="s">
        <v>97</v>
      </c>
      <c r="I23" s="1">
        <v>65</v>
      </c>
      <c r="J23" s="1">
        <v>116</v>
      </c>
      <c r="K23" s="1">
        <v>9</v>
      </c>
      <c r="L23" s="10">
        <f t="shared" si="3"/>
        <v>3.9926289926289923E-2</v>
      </c>
      <c r="M23" s="9">
        <f t="shared" si="4"/>
        <v>6.9627851140456179E-2</v>
      </c>
      <c r="N23" s="11">
        <f t="shared" si="5"/>
        <v>1.3953488372093023E-2</v>
      </c>
      <c r="O23" s="9">
        <f t="shared" si="12"/>
        <v>0.34210526315789475</v>
      </c>
      <c r="P23" s="9">
        <f t="shared" si="17"/>
        <v>0.61052631578947369</v>
      </c>
      <c r="Q23" s="9">
        <f t="shared" si="13"/>
        <v>4.736842105263158E-2</v>
      </c>
      <c r="S23" t="s">
        <v>97</v>
      </c>
      <c r="T23" s="1">
        <v>876132</v>
      </c>
      <c r="U23" s="1">
        <v>949719</v>
      </c>
      <c r="V23" s="1">
        <v>209628</v>
      </c>
      <c r="W23" s="10">
        <f t="shared" si="7"/>
        <v>6.1996373050981927E-2</v>
      </c>
      <c r="X23" s="9">
        <f t="shared" si="8"/>
        <v>0.21732491358206626</v>
      </c>
      <c r="Y23" s="11">
        <f t="shared" si="9"/>
        <v>0.23101617007395717</v>
      </c>
      <c r="Z23" s="9">
        <f t="shared" si="14"/>
        <v>0.43043038026921426</v>
      </c>
      <c r="AA23" s="9">
        <f t="shared" si="18"/>
        <v>0.46658255869994236</v>
      </c>
      <c r="AB23" s="9">
        <f t="shared" si="15"/>
        <v>0.10298706103084336</v>
      </c>
      <c r="AC23" s="12">
        <f t="shared" si="16"/>
        <v>13478.953846153847</v>
      </c>
      <c r="AD23" s="13">
        <f t="shared" si="19"/>
        <v>8187.2327586206893</v>
      </c>
      <c r="AE23" s="13">
        <f t="shared" si="20"/>
        <v>23292</v>
      </c>
    </row>
    <row r="24" spans="1:31" ht="15.75" thickBot="1" x14ac:dyDescent="0.3">
      <c r="A24" s="14" t="s">
        <v>52</v>
      </c>
      <c r="B24" s="15">
        <f>SUM(B5:B23)</f>
        <v>3939</v>
      </c>
      <c r="C24" s="16">
        <f t="shared" si="0"/>
        <v>1</v>
      </c>
      <c r="D24" s="17">
        <f>SUM(D5:D23)</f>
        <v>19408994</v>
      </c>
      <c r="E24" s="16">
        <f t="shared" si="1"/>
        <v>1</v>
      </c>
      <c r="F24" s="15">
        <f t="shared" si="2"/>
        <v>4927.3912160446816</v>
      </c>
      <c r="H24" t="s">
        <v>98</v>
      </c>
      <c r="I24" s="1">
        <v>1065</v>
      </c>
      <c r="J24" s="1">
        <v>454</v>
      </c>
      <c r="K24" s="1">
        <v>470</v>
      </c>
      <c r="L24" s="10">
        <f t="shared" si="3"/>
        <v>0.65417690417690422</v>
      </c>
      <c r="M24" s="9">
        <f t="shared" si="4"/>
        <v>0.27250900360144059</v>
      </c>
      <c r="N24" s="11">
        <f t="shared" si="5"/>
        <v>0.72868217054263562</v>
      </c>
      <c r="O24" s="9">
        <f t="shared" si="12"/>
        <v>0.53544494720965308</v>
      </c>
      <c r="P24" s="9">
        <f t="shared" si="17"/>
        <v>0.22825540472599296</v>
      </c>
      <c r="Q24" s="9">
        <f t="shared" si="13"/>
        <v>0.23629964806435394</v>
      </c>
      <c r="S24" t="s">
        <v>98</v>
      </c>
      <c r="T24" s="1">
        <v>6279643</v>
      </c>
      <c r="U24" s="1">
        <v>344217</v>
      </c>
      <c r="V24" s="1">
        <v>272585</v>
      </c>
      <c r="W24" s="10">
        <f t="shared" si="7"/>
        <v>0.44435666093121506</v>
      </c>
      <c r="X24" s="9">
        <f t="shared" si="8"/>
        <v>7.8767435187121773E-2</v>
      </c>
      <c r="Y24" s="11">
        <f t="shared" si="9"/>
        <v>0.3003966202969528</v>
      </c>
      <c r="Z24" s="9">
        <f t="shared" si="14"/>
        <v>0.91056232595199416</v>
      </c>
      <c r="AA24" s="9">
        <f t="shared" si="18"/>
        <v>4.9912237391873636E-2</v>
      </c>
      <c r="AB24" s="9">
        <f t="shared" si="15"/>
        <v>3.9525436656132257E-2</v>
      </c>
      <c r="AC24" s="12">
        <f t="shared" si="16"/>
        <v>5896.3784037558689</v>
      </c>
      <c r="AD24" s="13">
        <f t="shared" si="19"/>
        <v>758.18722466960355</v>
      </c>
      <c r="AE24" s="13">
        <f t="shared" si="20"/>
        <v>579.968085106383</v>
      </c>
    </row>
    <row r="25" spans="1:31" ht="15.75" thickBot="1" x14ac:dyDescent="0.3">
      <c r="H25" s="14" t="s">
        <v>52</v>
      </c>
      <c r="I25" s="15">
        <f>SUM(I6:I24)</f>
        <v>1628</v>
      </c>
      <c r="J25" s="15">
        <f>SUM(J6:J24)</f>
        <v>1666</v>
      </c>
      <c r="K25" s="15">
        <f>SUM(K6:K24)</f>
        <v>645</v>
      </c>
      <c r="L25" s="18">
        <f t="shared" si="3"/>
        <v>1</v>
      </c>
      <c r="M25" s="16">
        <f t="shared" si="4"/>
        <v>1</v>
      </c>
      <c r="N25" s="19">
        <f t="shared" si="5"/>
        <v>1</v>
      </c>
      <c r="O25" s="18">
        <f t="shared" si="12"/>
        <v>0.41330286874841332</v>
      </c>
      <c r="P25" s="16">
        <f t="shared" si="17"/>
        <v>0.42294998730642297</v>
      </c>
      <c r="Q25" s="16">
        <f t="shared" si="13"/>
        <v>0.16374714394516374</v>
      </c>
      <c r="S25" s="14" t="s">
        <v>52</v>
      </c>
      <c r="T25" s="15">
        <f>SUM(T6:T24)</f>
        <v>14131988</v>
      </c>
      <c r="U25" s="15">
        <f>SUM(U6:U24)</f>
        <v>4370042</v>
      </c>
      <c r="V25" s="15">
        <f>SUM(V6:V24)</f>
        <v>907417</v>
      </c>
      <c r="W25" s="18">
        <f t="shared" si="7"/>
        <v>1</v>
      </c>
      <c r="X25" s="16">
        <f t="shared" si="8"/>
        <v>1</v>
      </c>
      <c r="Y25" s="19">
        <f t="shared" si="9"/>
        <v>1</v>
      </c>
      <c r="Z25" s="18">
        <f t="shared" si="14"/>
        <v>0.72809843577717592</v>
      </c>
      <c r="AA25" s="16">
        <f t="shared" si="18"/>
        <v>0.22515025801610938</v>
      </c>
      <c r="AB25" s="16">
        <f t="shared" si="15"/>
        <v>4.67513062067147E-2</v>
      </c>
      <c r="AC25" s="20">
        <f t="shared" si="16"/>
        <v>8680.5823095823089</v>
      </c>
      <c r="AD25" s="21">
        <f t="shared" si="19"/>
        <v>2623.0744297719089</v>
      </c>
      <c r="AE25" s="21">
        <f t="shared" si="20"/>
        <v>1406.848062015504</v>
      </c>
    </row>
    <row r="26" spans="1:31" x14ac:dyDescent="0.25">
      <c r="A26" t="s">
        <v>53</v>
      </c>
    </row>
    <row r="27" spans="1:31" x14ac:dyDescent="0.25">
      <c r="A27" t="s">
        <v>54</v>
      </c>
    </row>
    <row r="28" spans="1:31" x14ac:dyDescent="0.25">
      <c r="A28" t="s">
        <v>55</v>
      </c>
    </row>
    <row r="29" spans="1:31" x14ac:dyDescent="0.25">
      <c r="A29" t="s">
        <v>56</v>
      </c>
    </row>
  </sheetData>
  <mergeCells count="30">
    <mergeCell ref="W4:W5"/>
    <mergeCell ref="AD4:AD5"/>
    <mergeCell ref="AE4:AE5"/>
    <mergeCell ref="X4:X5"/>
    <mergeCell ref="Y4:Y5"/>
    <mergeCell ref="Z4:Z5"/>
    <mergeCell ref="AA4:AA5"/>
    <mergeCell ref="AB4:AB5"/>
    <mergeCell ref="AC4:AC5"/>
    <mergeCell ref="W3:Y3"/>
    <mergeCell ref="Z3:AB3"/>
    <mergeCell ref="AC3:AE3"/>
    <mergeCell ref="I4:I5"/>
    <mergeCell ref="J4:J5"/>
    <mergeCell ref="K4:K5"/>
    <mergeCell ref="L4:L5"/>
    <mergeCell ref="M4:M5"/>
    <mergeCell ref="N4:N5"/>
    <mergeCell ref="O4:O5"/>
    <mergeCell ref="T3:V3"/>
    <mergeCell ref="P4:P5"/>
    <mergeCell ref="Q4:Q5"/>
    <mergeCell ref="T4:T5"/>
    <mergeCell ref="U4:U5"/>
    <mergeCell ref="V4:V5"/>
    <mergeCell ref="B3:C3"/>
    <mergeCell ref="D3:F3"/>
    <mergeCell ref="I3:K3"/>
    <mergeCell ref="L3:N3"/>
    <mergeCell ref="O3:Q3"/>
  </mergeCells>
  <pageMargins left="0.7" right="0.7" top="0.75" bottom="0.75" header="0.3" footer="0.3"/>
  <pageSetup paperSize="5" scale="84" fitToWidth="3" orientation="landscape" r:id="rId1"/>
  <headerFooter>
    <oddHeader>&amp;L2015 Carnegie Classifications of Institutions of Higher Education&amp;RClassification Summary Tables</oddHeader>
    <oddFooter>&amp;C&amp;P</oddFooter>
  </headerFooter>
  <colBreaks count="2" manualBreakCount="2">
    <brk id="7" max="1048575" man="1"/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zoomScaleNormal="100" workbookViewId="0"/>
  </sheetViews>
  <sheetFormatPr defaultRowHeight="15" x14ac:dyDescent="0.25"/>
  <cols>
    <col min="1" max="1" width="34.42578125" customWidth="1"/>
    <col min="2" max="3" width="9.7109375" customWidth="1"/>
    <col min="4" max="4" width="11.7109375" customWidth="1"/>
    <col min="5" max="6" width="9.7109375" customWidth="1"/>
    <col min="7" max="7" width="9.140625" customWidth="1"/>
    <col min="8" max="8" width="34.5703125" customWidth="1"/>
    <col min="9" max="17" width="9.7109375" customWidth="1"/>
    <col min="19" max="19" width="34.28515625" customWidth="1"/>
    <col min="20" max="22" width="10.7109375" customWidth="1"/>
    <col min="23" max="31" width="9.7109375" customWidth="1"/>
  </cols>
  <sheetData>
    <row r="1" spans="1:31" ht="18.75" x14ac:dyDescent="0.3">
      <c r="A1" s="22" t="s">
        <v>99</v>
      </c>
      <c r="H1" s="22" t="s">
        <v>99</v>
      </c>
      <c r="S1" s="22" t="s">
        <v>99</v>
      </c>
    </row>
    <row r="2" spans="1:31" ht="19.5" thickBot="1" x14ac:dyDescent="0.35">
      <c r="A2" s="2" t="s">
        <v>1</v>
      </c>
      <c r="H2" s="2" t="s">
        <v>2</v>
      </c>
      <c r="S2" s="2" t="s">
        <v>3</v>
      </c>
    </row>
    <row r="3" spans="1:31" x14ac:dyDescent="0.25">
      <c r="A3" s="3"/>
      <c r="B3" s="25" t="s">
        <v>4</v>
      </c>
      <c r="C3" s="25"/>
      <c r="D3" s="24" t="s">
        <v>5</v>
      </c>
      <c r="E3" s="25"/>
      <c r="F3" s="25"/>
      <c r="H3" s="3"/>
      <c r="I3" s="25" t="s">
        <v>6</v>
      </c>
      <c r="J3" s="25"/>
      <c r="K3" s="25"/>
      <c r="L3" s="24" t="s">
        <v>7</v>
      </c>
      <c r="M3" s="25"/>
      <c r="N3" s="26"/>
      <c r="O3" s="25" t="s">
        <v>8</v>
      </c>
      <c r="P3" s="25"/>
      <c r="Q3" s="25"/>
      <c r="S3" s="3"/>
      <c r="T3" s="25" t="s">
        <v>9</v>
      </c>
      <c r="U3" s="25"/>
      <c r="V3" s="25"/>
      <c r="W3" s="24" t="s">
        <v>7</v>
      </c>
      <c r="X3" s="25"/>
      <c r="Y3" s="26"/>
      <c r="Z3" s="25" t="s">
        <v>8</v>
      </c>
      <c r="AA3" s="25"/>
      <c r="AB3" s="25"/>
      <c r="AC3" s="24" t="s">
        <v>10</v>
      </c>
      <c r="AD3" s="25"/>
      <c r="AE3" s="25"/>
    </row>
    <row r="4" spans="1:31" x14ac:dyDescent="0.25">
      <c r="A4" s="4" t="s">
        <v>11</v>
      </c>
      <c r="B4" s="5" t="s">
        <v>12</v>
      </c>
      <c r="C4" s="5" t="s">
        <v>13</v>
      </c>
      <c r="D4" s="6" t="s">
        <v>14</v>
      </c>
      <c r="E4" s="5" t="s">
        <v>13</v>
      </c>
      <c r="F4" s="5" t="s">
        <v>15</v>
      </c>
      <c r="I4" s="29" t="s">
        <v>16</v>
      </c>
      <c r="J4" s="27" t="s">
        <v>17</v>
      </c>
      <c r="K4" s="31" t="s">
        <v>18</v>
      </c>
      <c r="L4" s="29" t="s">
        <v>16</v>
      </c>
      <c r="M4" s="27" t="s">
        <v>17</v>
      </c>
      <c r="N4" s="31" t="s">
        <v>18</v>
      </c>
      <c r="O4" s="33" t="s">
        <v>16</v>
      </c>
      <c r="P4" s="27" t="s">
        <v>17</v>
      </c>
      <c r="Q4" s="27" t="s">
        <v>18</v>
      </c>
      <c r="T4" s="29" t="s">
        <v>16</v>
      </c>
      <c r="U4" s="27" t="s">
        <v>17</v>
      </c>
      <c r="V4" s="31" t="s">
        <v>18</v>
      </c>
      <c r="W4" s="29" t="s">
        <v>16</v>
      </c>
      <c r="X4" s="27" t="s">
        <v>17</v>
      </c>
      <c r="Y4" s="31" t="s">
        <v>18</v>
      </c>
      <c r="Z4" s="33" t="s">
        <v>16</v>
      </c>
      <c r="AA4" s="27" t="s">
        <v>17</v>
      </c>
      <c r="AB4" s="27" t="s">
        <v>18</v>
      </c>
      <c r="AC4" s="33" t="s">
        <v>16</v>
      </c>
      <c r="AD4" s="27" t="s">
        <v>17</v>
      </c>
      <c r="AE4" s="27" t="s">
        <v>18</v>
      </c>
    </row>
    <row r="5" spans="1:31" x14ac:dyDescent="0.25">
      <c r="A5" t="s">
        <v>100</v>
      </c>
      <c r="B5" s="1">
        <v>1307</v>
      </c>
      <c r="C5" s="7">
        <f t="shared" ref="C5:C12" si="0">B5/B$12</f>
        <v>0.3318101040873318</v>
      </c>
      <c r="D5" s="8">
        <v>5231351</v>
      </c>
      <c r="E5" s="9">
        <f t="shared" ref="E5:E12" si="1">D5/D$12</f>
        <v>0.26952601998397996</v>
      </c>
      <c r="F5" s="1">
        <f>D5/B5</f>
        <v>4002.5638867635807</v>
      </c>
      <c r="H5" s="4" t="s">
        <v>11</v>
      </c>
      <c r="I5" s="30"/>
      <c r="J5" s="28"/>
      <c r="K5" s="32"/>
      <c r="L5" s="30"/>
      <c r="M5" s="28"/>
      <c r="N5" s="32"/>
      <c r="O5" s="34"/>
      <c r="P5" s="28"/>
      <c r="Q5" s="28"/>
      <c r="S5" s="4" t="s">
        <v>11</v>
      </c>
      <c r="T5" s="30"/>
      <c r="U5" s="28"/>
      <c r="V5" s="32"/>
      <c r="W5" s="30"/>
      <c r="X5" s="28"/>
      <c r="Y5" s="32"/>
      <c r="Z5" s="34"/>
      <c r="AA5" s="28"/>
      <c r="AB5" s="28"/>
      <c r="AC5" s="34"/>
      <c r="AD5" s="28"/>
      <c r="AE5" s="28"/>
    </row>
    <row r="6" spans="1:31" x14ac:dyDescent="0.25">
      <c r="A6" t="s">
        <v>101</v>
      </c>
      <c r="B6" s="1">
        <v>608</v>
      </c>
      <c r="C6" s="7">
        <f t="shared" si="0"/>
        <v>0.15435389692815435</v>
      </c>
      <c r="D6" s="8">
        <v>1589836</v>
      </c>
      <c r="E6" s="9">
        <f t="shared" si="1"/>
        <v>8.1910422280449313E-2</v>
      </c>
      <c r="F6" s="1">
        <f t="shared" ref="F6:F12" si="2">D6/B6</f>
        <v>2614.8618421052633</v>
      </c>
      <c r="H6" t="s">
        <v>100</v>
      </c>
      <c r="I6" s="1">
        <v>872</v>
      </c>
      <c r="J6" s="1">
        <v>91</v>
      </c>
      <c r="K6" s="1">
        <v>344</v>
      </c>
      <c r="L6" s="10">
        <f t="shared" ref="L6:N13" si="3">I6/I$13</f>
        <v>0.53562653562653562</v>
      </c>
      <c r="M6" s="9">
        <f t="shared" si="3"/>
        <v>5.4621848739495799E-2</v>
      </c>
      <c r="N6" s="11">
        <f t="shared" si="3"/>
        <v>0.53333333333333333</v>
      </c>
      <c r="O6" s="9">
        <f>I6/SUM($I6:$K6)</f>
        <v>0.66717674062739096</v>
      </c>
      <c r="P6" s="9">
        <f t="shared" ref="P6:Q12" si="4">J6/SUM($I6:$K6)</f>
        <v>6.9625095638867637E-2</v>
      </c>
      <c r="Q6" s="9">
        <f t="shared" si="4"/>
        <v>0.26319816373374139</v>
      </c>
      <c r="S6" t="s">
        <v>100</v>
      </c>
      <c r="T6" s="1">
        <v>5027219</v>
      </c>
      <c r="U6" s="1">
        <v>32771</v>
      </c>
      <c r="V6" s="1">
        <v>171361</v>
      </c>
      <c r="W6" s="10">
        <f t="shared" ref="W6:Y13" si="5">T6/T$13</f>
        <v>0.35573331933200059</v>
      </c>
      <c r="X6" s="9">
        <f t="shared" si="5"/>
        <v>7.4990125953022877E-3</v>
      </c>
      <c r="Y6" s="11">
        <f t="shared" si="5"/>
        <v>0.18884481996700525</v>
      </c>
      <c r="Z6" s="9">
        <f>T6/SUM($T6:$V6)</f>
        <v>0.96097910463281855</v>
      </c>
      <c r="AA6" s="9">
        <f t="shared" ref="AA6:AB12" si="6">U6/SUM($T6:$V6)</f>
        <v>6.2643473932450719E-3</v>
      </c>
      <c r="AB6" s="9">
        <f t="shared" si="6"/>
        <v>3.2756547973936366E-2</v>
      </c>
      <c r="AC6" s="12">
        <f>IF(I6&gt;0,T6/I6,"-")</f>
        <v>5765.1594036697252</v>
      </c>
      <c r="AD6" s="13">
        <f t="shared" ref="AD6:AE13" si="7">IF(J6&gt;0,U6/J6,"-")</f>
        <v>360.12087912087912</v>
      </c>
      <c r="AE6" s="13">
        <f t="shared" si="7"/>
        <v>498.14244186046511</v>
      </c>
    </row>
    <row r="7" spans="1:31" x14ac:dyDescent="0.25">
      <c r="A7" t="s">
        <v>102</v>
      </c>
      <c r="B7" s="1">
        <v>577</v>
      </c>
      <c r="C7" s="7">
        <f t="shared" si="0"/>
        <v>0.14648387915714647</v>
      </c>
      <c r="D7" s="8">
        <v>2512160</v>
      </c>
      <c r="E7" s="9">
        <f t="shared" si="1"/>
        <v>0.12942975655102384</v>
      </c>
      <c r="F7" s="1">
        <f t="shared" si="2"/>
        <v>4353.8301559792026</v>
      </c>
      <c r="H7" t="s">
        <v>101</v>
      </c>
      <c r="I7" s="1">
        <v>184</v>
      </c>
      <c r="J7" s="1">
        <v>307</v>
      </c>
      <c r="K7" s="1">
        <v>117</v>
      </c>
      <c r="L7" s="10">
        <f t="shared" si="3"/>
        <v>0.11302211302211303</v>
      </c>
      <c r="M7" s="9">
        <f t="shared" si="3"/>
        <v>0.18427370948379351</v>
      </c>
      <c r="N7" s="11">
        <f t="shared" si="3"/>
        <v>0.18139534883720931</v>
      </c>
      <c r="O7" s="9">
        <f t="shared" ref="O7:O13" si="8">I7/SUM($I7:$K7)</f>
        <v>0.30263157894736842</v>
      </c>
      <c r="P7" s="9">
        <f t="shared" si="4"/>
        <v>0.50493421052631582</v>
      </c>
      <c r="Q7" s="9">
        <f t="shared" ref="Q7:Q13" si="9">K7/SUM($I7:$K7)</f>
        <v>0.19243421052631579</v>
      </c>
      <c r="S7" t="s">
        <v>101</v>
      </c>
      <c r="T7" s="1">
        <v>1227084</v>
      </c>
      <c r="U7" s="1">
        <v>270231</v>
      </c>
      <c r="V7" s="1">
        <v>92521</v>
      </c>
      <c r="W7" s="10">
        <f t="shared" si="5"/>
        <v>8.6830246388547735E-2</v>
      </c>
      <c r="X7" s="9">
        <f t="shared" si="5"/>
        <v>6.1837163121086711E-2</v>
      </c>
      <c r="Y7" s="11">
        <f t="shared" si="5"/>
        <v>0.10196084049560455</v>
      </c>
      <c r="Z7" s="9">
        <f t="shared" ref="Z7:Z13" si="10">T7/SUM($T7:$V7)</f>
        <v>0.77183055359169117</v>
      </c>
      <c r="AA7" s="9">
        <f t="shared" si="6"/>
        <v>0.16997413569701528</v>
      </c>
      <c r="AB7" s="9">
        <f t="shared" ref="AB7:AB13" si="11">V7/SUM($T7:$V7)</f>
        <v>5.8195310711293489E-2</v>
      </c>
      <c r="AC7" s="12">
        <f t="shared" ref="AC7:AC13" si="12">IF(I7&gt;0,T7/I7,"-")</f>
        <v>6668.934782608696</v>
      </c>
      <c r="AD7" s="13">
        <f t="shared" si="7"/>
        <v>880.23127035830623</v>
      </c>
      <c r="AE7" s="13">
        <f t="shared" si="7"/>
        <v>790.77777777777783</v>
      </c>
    </row>
    <row r="8" spans="1:31" x14ac:dyDescent="0.25">
      <c r="A8" t="s">
        <v>103</v>
      </c>
      <c r="B8" s="1">
        <v>656</v>
      </c>
      <c r="C8" s="7">
        <f t="shared" si="0"/>
        <v>0.16653973089616653</v>
      </c>
      <c r="D8" s="8">
        <v>6416046</v>
      </c>
      <c r="E8" s="9">
        <f t="shared" si="1"/>
        <v>0.33056305004465092</v>
      </c>
      <c r="F8" s="1">
        <f t="shared" si="2"/>
        <v>9780.5579268292677</v>
      </c>
      <c r="H8" t="s">
        <v>102</v>
      </c>
      <c r="I8" s="1">
        <v>209</v>
      </c>
      <c r="J8" s="1">
        <v>316</v>
      </c>
      <c r="K8" s="1">
        <v>52</v>
      </c>
      <c r="L8" s="10">
        <f t="shared" si="3"/>
        <v>0.12837837837837837</v>
      </c>
      <c r="M8" s="9">
        <f t="shared" si="3"/>
        <v>0.18967587034813926</v>
      </c>
      <c r="N8" s="11">
        <f t="shared" si="3"/>
        <v>8.0620155038759689E-2</v>
      </c>
      <c r="O8" s="9">
        <f t="shared" si="8"/>
        <v>0.36221837088388215</v>
      </c>
      <c r="P8" s="9">
        <f t="shared" si="4"/>
        <v>0.54766031195840559</v>
      </c>
      <c r="Q8" s="9">
        <f t="shared" si="9"/>
        <v>9.0121317157712308E-2</v>
      </c>
      <c r="S8" t="s">
        <v>102</v>
      </c>
      <c r="T8" s="1">
        <v>1859208</v>
      </c>
      <c r="U8" s="1">
        <v>534086</v>
      </c>
      <c r="V8" s="1">
        <v>118866</v>
      </c>
      <c r="W8" s="10">
        <f t="shared" si="5"/>
        <v>0.13156025889634212</v>
      </c>
      <c r="X8" s="9">
        <f t="shared" si="5"/>
        <v>0.12221530136323633</v>
      </c>
      <c r="Y8" s="11">
        <f t="shared" si="5"/>
        <v>0.1309937988818812</v>
      </c>
      <c r="Z8" s="9">
        <f t="shared" si="10"/>
        <v>0.74008343417616718</v>
      </c>
      <c r="AA8" s="9">
        <f t="shared" si="6"/>
        <v>0.21260031208203301</v>
      </c>
      <c r="AB8" s="9">
        <f t="shared" si="11"/>
        <v>4.7316253741799888E-2</v>
      </c>
      <c r="AC8" s="12">
        <f t="shared" si="12"/>
        <v>8895.7320574162677</v>
      </c>
      <c r="AD8" s="13">
        <f t="shared" si="7"/>
        <v>1690.1455696202531</v>
      </c>
      <c r="AE8" s="13">
        <f t="shared" si="7"/>
        <v>2285.8846153846152</v>
      </c>
    </row>
    <row r="9" spans="1:31" x14ac:dyDescent="0.25">
      <c r="A9" t="s">
        <v>104</v>
      </c>
      <c r="B9" s="1">
        <v>319</v>
      </c>
      <c r="C9" s="7">
        <f t="shared" si="0"/>
        <v>8.0985021579080982E-2</v>
      </c>
      <c r="D9" s="8">
        <v>2654728</v>
      </c>
      <c r="E9" s="9">
        <f t="shared" si="1"/>
        <v>0.13677504567749921</v>
      </c>
      <c r="F9" s="1">
        <f t="shared" si="2"/>
        <v>8322.0313479623819</v>
      </c>
      <c r="H9" t="s">
        <v>103</v>
      </c>
      <c r="I9" s="1">
        <v>276</v>
      </c>
      <c r="J9" s="1">
        <v>328</v>
      </c>
      <c r="K9" s="1">
        <v>52</v>
      </c>
      <c r="L9" s="10">
        <f t="shared" si="3"/>
        <v>0.16953316953316952</v>
      </c>
      <c r="M9" s="9">
        <f t="shared" si="3"/>
        <v>0.19687875150060025</v>
      </c>
      <c r="N9" s="11">
        <f t="shared" si="3"/>
        <v>8.0620155038759689E-2</v>
      </c>
      <c r="O9" s="9">
        <f t="shared" si="8"/>
        <v>0.42073170731707316</v>
      </c>
      <c r="P9" s="9">
        <f t="shared" si="4"/>
        <v>0.5</v>
      </c>
      <c r="Q9" s="9">
        <f t="shared" si="9"/>
        <v>7.926829268292683E-2</v>
      </c>
      <c r="S9" t="s">
        <v>103</v>
      </c>
      <c r="T9" s="1">
        <v>4925341</v>
      </c>
      <c r="U9" s="1">
        <v>1182919</v>
      </c>
      <c r="V9" s="1">
        <v>307786</v>
      </c>
      <c r="W9" s="10">
        <f t="shared" si="5"/>
        <v>0.34852428405685032</v>
      </c>
      <c r="X9" s="9">
        <f t="shared" si="5"/>
        <v>0.2706882451015345</v>
      </c>
      <c r="Y9" s="11">
        <f t="shared" si="5"/>
        <v>0.3391891489800169</v>
      </c>
      <c r="Z9" s="9">
        <f t="shared" si="10"/>
        <v>0.7676598640346407</v>
      </c>
      <c r="AA9" s="9">
        <f t="shared" si="6"/>
        <v>0.18436884648270913</v>
      </c>
      <c r="AB9" s="9">
        <f t="shared" si="11"/>
        <v>4.7971289482650219E-2</v>
      </c>
      <c r="AC9" s="12">
        <f t="shared" si="12"/>
        <v>17845.4384057971</v>
      </c>
      <c r="AD9" s="13">
        <f t="shared" si="7"/>
        <v>3606.4603658536585</v>
      </c>
      <c r="AE9" s="13">
        <f t="shared" si="7"/>
        <v>5918.9615384615381</v>
      </c>
    </row>
    <row r="10" spans="1:31" x14ac:dyDescent="0.25">
      <c r="A10" t="s">
        <v>105</v>
      </c>
      <c r="B10" s="1">
        <v>193</v>
      </c>
      <c r="C10" s="7">
        <f t="shared" si="0"/>
        <v>4.8997207413048999E-2</v>
      </c>
      <c r="D10" s="8">
        <v>853356</v>
      </c>
      <c r="E10" s="9">
        <f t="shared" si="1"/>
        <v>4.3966013045090881E-2</v>
      </c>
      <c r="F10" s="1">
        <f t="shared" si="2"/>
        <v>4421.5336787564765</v>
      </c>
      <c r="H10" t="s">
        <v>104</v>
      </c>
      <c r="I10" s="1">
        <v>40</v>
      </c>
      <c r="J10" s="1">
        <v>259</v>
      </c>
      <c r="K10" s="1">
        <v>20</v>
      </c>
      <c r="L10" s="10">
        <f t="shared" si="3"/>
        <v>2.4570024570024569E-2</v>
      </c>
      <c r="M10" s="9">
        <f t="shared" si="3"/>
        <v>0.15546218487394958</v>
      </c>
      <c r="N10" s="11">
        <f t="shared" si="3"/>
        <v>3.1007751937984496E-2</v>
      </c>
      <c r="O10" s="9">
        <f t="shared" si="8"/>
        <v>0.12539184952978055</v>
      </c>
      <c r="P10" s="9">
        <f t="shared" si="4"/>
        <v>0.81191222570532917</v>
      </c>
      <c r="Q10" s="9">
        <f t="shared" si="9"/>
        <v>6.2695924764890276E-2</v>
      </c>
      <c r="S10" t="s">
        <v>104</v>
      </c>
      <c r="T10" s="1">
        <v>970000</v>
      </c>
      <c r="U10" s="1">
        <v>1595939</v>
      </c>
      <c r="V10" s="1">
        <v>88789</v>
      </c>
      <c r="W10" s="10">
        <f t="shared" si="5"/>
        <v>6.863860909024265E-2</v>
      </c>
      <c r="X10" s="9">
        <f t="shared" si="5"/>
        <v>0.36519992256367328</v>
      </c>
      <c r="Y10" s="11">
        <f t="shared" si="5"/>
        <v>9.7848067646958345E-2</v>
      </c>
      <c r="Z10" s="9">
        <f t="shared" si="10"/>
        <v>0.36538583237152733</v>
      </c>
      <c r="AA10" s="9">
        <f t="shared" si="6"/>
        <v>0.60116855662802371</v>
      </c>
      <c r="AB10" s="9">
        <f t="shared" si="11"/>
        <v>3.3445611000449009E-2</v>
      </c>
      <c r="AC10" s="12">
        <f t="shared" si="12"/>
        <v>24250</v>
      </c>
      <c r="AD10" s="13">
        <f t="shared" si="7"/>
        <v>6161.9266409266411</v>
      </c>
      <c r="AE10" s="13">
        <f t="shared" si="7"/>
        <v>4439.45</v>
      </c>
    </row>
    <row r="11" spans="1:31" x14ac:dyDescent="0.25">
      <c r="A11" t="s">
        <v>106</v>
      </c>
      <c r="B11" s="1">
        <v>279</v>
      </c>
      <c r="C11" s="7">
        <f t="shared" si="0"/>
        <v>7.0830159939070825E-2</v>
      </c>
      <c r="D11" s="8">
        <v>151970</v>
      </c>
      <c r="E11" s="9">
        <f t="shared" si="1"/>
        <v>7.8296924173058609E-3</v>
      </c>
      <c r="F11" s="1">
        <f t="shared" si="2"/>
        <v>544.69534050179209</v>
      </c>
      <c r="H11" t="s">
        <v>105</v>
      </c>
      <c r="I11" s="1">
        <v>24</v>
      </c>
      <c r="J11" s="1">
        <v>139</v>
      </c>
      <c r="K11" s="1">
        <v>30</v>
      </c>
      <c r="L11" s="10">
        <f t="shared" si="3"/>
        <v>1.4742014742014743E-2</v>
      </c>
      <c r="M11" s="9">
        <f t="shared" si="3"/>
        <v>8.3433373349339743E-2</v>
      </c>
      <c r="N11" s="11">
        <f t="shared" si="3"/>
        <v>4.6511627906976744E-2</v>
      </c>
      <c r="O11" s="9">
        <f t="shared" si="8"/>
        <v>0.12435233160621761</v>
      </c>
      <c r="P11" s="9">
        <f t="shared" si="4"/>
        <v>0.72020725388601037</v>
      </c>
      <c r="Q11" s="9">
        <f t="shared" si="9"/>
        <v>0.15544041450777202</v>
      </c>
      <c r="S11" t="s">
        <v>105</v>
      </c>
      <c r="T11" s="1">
        <v>96256</v>
      </c>
      <c r="U11" s="1">
        <v>642208</v>
      </c>
      <c r="V11" s="1">
        <v>114892</v>
      </c>
      <c r="W11" s="10">
        <f t="shared" si="5"/>
        <v>6.8112143882375215E-3</v>
      </c>
      <c r="X11" s="9">
        <f t="shared" si="5"/>
        <v>0.14695694000194964</v>
      </c>
      <c r="Y11" s="11">
        <f t="shared" si="5"/>
        <v>0.12661433497498945</v>
      </c>
      <c r="Z11" s="9">
        <f t="shared" si="10"/>
        <v>0.11279700382958578</v>
      </c>
      <c r="AA11" s="9">
        <f t="shared" si="6"/>
        <v>0.75256750992551757</v>
      </c>
      <c r="AB11" s="9">
        <f t="shared" si="11"/>
        <v>0.13463548624489663</v>
      </c>
      <c r="AC11" s="12">
        <f t="shared" si="12"/>
        <v>4010.6666666666665</v>
      </c>
      <c r="AD11" s="13">
        <f t="shared" si="7"/>
        <v>4620.2014388489206</v>
      </c>
      <c r="AE11" s="13">
        <f t="shared" si="7"/>
        <v>3829.7333333333331</v>
      </c>
    </row>
    <row r="12" spans="1:31" ht="15.75" thickBot="1" x14ac:dyDescent="0.3">
      <c r="A12" s="14" t="s">
        <v>52</v>
      </c>
      <c r="B12" s="15">
        <f>SUM(B5:B11)</f>
        <v>3939</v>
      </c>
      <c r="C12" s="16">
        <f t="shared" si="0"/>
        <v>1</v>
      </c>
      <c r="D12" s="17">
        <f>SUM(D5:D11)</f>
        <v>19409447</v>
      </c>
      <c r="E12" s="16">
        <f t="shared" si="1"/>
        <v>1</v>
      </c>
      <c r="F12" s="15">
        <f t="shared" si="2"/>
        <v>4927.5062198527548</v>
      </c>
      <c r="H12" t="s">
        <v>106</v>
      </c>
      <c r="I12" s="1">
        <v>23</v>
      </c>
      <c r="J12" s="1">
        <v>226</v>
      </c>
      <c r="K12" s="1">
        <v>30</v>
      </c>
      <c r="L12" s="10">
        <f t="shared" si="3"/>
        <v>1.4127764127764128E-2</v>
      </c>
      <c r="M12" s="9">
        <f t="shared" si="3"/>
        <v>0.13565426170468187</v>
      </c>
      <c r="N12" s="11">
        <f t="shared" si="3"/>
        <v>4.6511627906976744E-2</v>
      </c>
      <c r="O12" s="9">
        <f t="shared" si="8"/>
        <v>8.2437275985663083E-2</v>
      </c>
      <c r="P12" s="9">
        <f t="shared" si="4"/>
        <v>0.81003584229390679</v>
      </c>
      <c r="Q12" s="9">
        <f t="shared" si="9"/>
        <v>0.10752688172043011</v>
      </c>
      <c r="S12" t="s">
        <v>106</v>
      </c>
      <c r="T12" s="1">
        <v>26880</v>
      </c>
      <c r="U12" s="1">
        <v>111888</v>
      </c>
      <c r="V12" s="1">
        <v>13202</v>
      </c>
      <c r="W12" s="10">
        <f t="shared" si="5"/>
        <v>1.9020678477790951E-3</v>
      </c>
      <c r="X12" s="9">
        <f t="shared" si="5"/>
        <v>2.5603415253217247E-2</v>
      </c>
      <c r="Y12" s="11">
        <f t="shared" si="5"/>
        <v>1.4548989053544291E-2</v>
      </c>
      <c r="Z12" s="9">
        <f t="shared" si="10"/>
        <v>0.1768770152003685</v>
      </c>
      <c r="AA12" s="9">
        <f t="shared" si="6"/>
        <v>0.73625057577153386</v>
      </c>
      <c r="AB12" s="9">
        <f t="shared" si="11"/>
        <v>8.6872409028097647E-2</v>
      </c>
      <c r="AC12" s="12">
        <f t="shared" si="12"/>
        <v>1168.695652173913</v>
      </c>
      <c r="AD12" s="13">
        <f t="shared" si="7"/>
        <v>495.07964601769913</v>
      </c>
      <c r="AE12" s="13">
        <f t="shared" si="7"/>
        <v>440.06666666666666</v>
      </c>
    </row>
    <row r="13" spans="1:31" ht="15.75" thickBot="1" x14ac:dyDescent="0.3">
      <c r="H13" s="14" t="s">
        <v>52</v>
      </c>
      <c r="I13" s="15">
        <f>SUM(I6:I12)</f>
        <v>1628</v>
      </c>
      <c r="J13" s="15">
        <f>SUM(J6:J12)</f>
        <v>1666</v>
      </c>
      <c r="K13" s="15">
        <f>SUM(K6:K12)</f>
        <v>645</v>
      </c>
      <c r="L13" s="18">
        <f t="shared" si="3"/>
        <v>1</v>
      </c>
      <c r="M13" s="16">
        <f t="shared" si="3"/>
        <v>1</v>
      </c>
      <c r="N13" s="19">
        <f t="shared" si="3"/>
        <v>1</v>
      </c>
      <c r="O13" s="18">
        <f t="shared" si="8"/>
        <v>0.41330286874841332</v>
      </c>
      <c r="P13" s="16">
        <f t="shared" ref="P13" si="13">J13/SUM($I13:$K13)</f>
        <v>0.42294998730642297</v>
      </c>
      <c r="Q13" s="16">
        <f t="shared" si="9"/>
        <v>0.16374714394516374</v>
      </c>
      <c r="S13" s="14" t="s">
        <v>52</v>
      </c>
      <c r="T13" s="15">
        <f>SUM(T6:T12)</f>
        <v>14131988</v>
      </c>
      <c r="U13" s="15">
        <f>SUM(U6:U12)</f>
        <v>4370042</v>
      </c>
      <c r="V13" s="15">
        <f>SUM(V6:V12)</f>
        <v>907417</v>
      </c>
      <c r="W13" s="18">
        <f t="shared" si="5"/>
        <v>1</v>
      </c>
      <c r="X13" s="16">
        <f t="shared" si="5"/>
        <v>1</v>
      </c>
      <c r="Y13" s="19">
        <f t="shared" si="5"/>
        <v>1</v>
      </c>
      <c r="Z13" s="18">
        <f t="shared" si="10"/>
        <v>0.72809843577717592</v>
      </c>
      <c r="AA13" s="16">
        <f t="shared" ref="AA13" si="14">U13/SUM($T13:$V13)</f>
        <v>0.22515025801610938</v>
      </c>
      <c r="AB13" s="16">
        <f t="shared" si="11"/>
        <v>4.67513062067147E-2</v>
      </c>
      <c r="AC13" s="20">
        <f t="shared" si="12"/>
        <v>8680.5823095823089</v>
      </c>
      <c r="AD13" s="21">
        <f t="shared" si="7"/>
        <v>2623.0744297719089</v>
      </c>
      <c r="AE13" s="21">
        <f t="shared" si="7"/>
        <v>1406.848062015504</v>
      </c>
    </row>
    <row r="14" spans="1:31" x14ac:dyDescent="0.25">
      <c r="A14" t="s">
        <v>53</v>
      </c>
    </row>
    <row r="15" spans="1:31" x14ac:dyDescent="0.25">
      <c r="A15" t="s">
        <v>54</v>
      </c>
    </row>
    <row r="16" spans="1:31" x14ac:dyDescent="0.25">
      <c r="A16" t="s">
        <v>55</v>
      </c>
    </row>
    <row r="17" spans="1:1" x14ac:dyDescent="0.25">
      <c r="A17" t="s">
        <v>56</v>
      </c>
    </row>
  </sheetData>
  <mergeCells count="30">
    <mergeCell ref="W4:W5"/>
    <mergeCell ref="AD4:AD5"/>
    <mergeCell ref="AE4:AE5"/>
    <mergeCell ref="X4:X5"/>
    <mergeCell ref="Y4:Y5"/>
    <mergeCell ref="Z4:Z5"/>
    <mergeCell ref="AA4:AA5"/>
    <mergeCell ref="AB4:AB5"/>
    <mergeCell ref="AC4:AC5"/>
    <mergeCell ref="W3:Y3"/>
    <mergeCell ref="Z3:AB3"/>
    <mergeCell ref="AC3:AE3"/>
    <mergeCell ref="I4:I5"/>
    <mergeCell ref="J4:J5"/>
    <mergeCell ref="K4:K5"/>
    <mergeCell ref="L4:L5"/>
    <mergeCell ref="M4:M5"/>
    <mergeCell ref="N4:N5"/>
    <mergeCell ref="O4:O5"/>
    <mergeCell ref="T3:V3"/>
    <mergeCell ref="P4:P5"/>
    <mergeCell ref="Q4:Q5"/>
    <mergeCell ref="T4:T5"/>
    <mergeCell ref="U4:U5"/>
    <mergeCell ref="V4:V5"/>
    <mergeCell ref="B3:C3"/>
    <mergeCell ref="D3:F3"/>
    <mergeCell ref="I3:K3"/>
    <mergeCell ref="L3:N3"/>
    <mergeCell ref="O3:Q3"/>
  </mergeCells>
  <pageMargins left="0.7" right="0.7" top="0.75" bottom="0.75" header="0.3" footer="0.3"/>
  <pageSetup paperSize="5" fitToWidth="3" orientation="landscape" r:id="rId1"/>
  <headerFooter>
    <oddHeader>&amp;L2015 Carnegie Classifications of Institutions of Higher Education&amp;RClassification Summary Tables</oddHeader>
    <oddFooter>&amp;C&amp;P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opLeftCell="J1" zoomScaleNormal="100" workbookViewId="0">
      <selection activeCell="T6" sqref="T6:V21"/>
    </sheetView>
  </sheetViews>
  <sheetFormatPr defaultRowHeight="15" x14ac:dyDescent="0.25"/>
  <cols>
    <col min="1" max="1" width="53.42578125" customWidth="1"/>
    <col min="2" max="3" width="9.7109375" customWidth="1"/>
    <col min="4" max="4" width="11.7109375" customWidth="1"/>
    <col min="5" max="6" width="9.7109375" customWidth="1"/>
    <col min="8" max="8" width="55.42578125" customWidth="1"/>
    <col min="9" max="17" width="9.7109375" customWidth="1"/>
    <col min="19" max="19" width="55.28515625" customWidth="1"/>
    <col min="20" max="22" width="10.7109375" customWidth="1"/>
    <col min="23" max="31" width="9.7109375" customWidth="1"/>
  </cols>
  <sheetData>
    <row r="1" spans="1:31" ht="18.75" x14ac:dyDescent="0.3">
      <c r="A1" s="22" t="s">
        <v>107</v>
      </c>
      <c r="H1" s="22" t="s">
        <v>107</v>
      </c>
      <c r="S1" s="22" t="s">
        <v>107</v>
      </c>
    </row>
    <row r="2" spans="1:31" ht="19.5" thickBot="1" x14ac:dyDescent="0.35">
      <c r="A2" s="2" t="s">
        <v>1</v>
      </c>
      <c r="H2" s="2" t="s">
        <v>2</v>
      </c>
      <c r="S2" s="2" t="s">
        <v>3</v>
      </c>
    </row>
    <row r="3" spans="1:31" x14ac:dyDescent="0.25">
      <c r="A3" s="3"/>
      <c r="B3" s="25" t="s">
        <v>4</v>
      </c>
      <c r="C3" s="25"/>
      <c r="D3" s="24" t="s">
        <v>5</v>
      </c>
      <c r="E3" s="25"/>
      <c r="F3" s="25"/>
      <c r="H3" s="3"/>
      <c r="I3" s="25" t="s">
        <v>6</v>
      </c>
      <c r="J3" s="25"/>
      <c r="K3" s="25"/>
      <c r="L3" s="24" t="s">
        <v>7</v>
      </c>
      <c r="M3" s="25"/>
      <c r="N3" s="26"/>
      <c r="O3" s="25" t="s">
        <v>8</v>
      </c>
      <c r="P3" s="25"/>
      <c r="Q3" s="25"/>
      <c r="S3" s="3"/>
      <c r="T3" s="25" t="s">
        <v>9</v>
      </c>
      <c r="U3" s="25"/>
      <c r="V3" s="25"/>
      <c r="W3" s="24" t="s">
        <v>7</v>
      </c>
      <c r="X3" s="25"/>
      <c r="Y3" s="26"/>
      <c r="Z3" s="25" t="s">
        <v>8</v>
      </c>
      <c r="AA3" s="25"/>
      <c r="AB3" s="25"/>
      <c r="AC3" s="24" t="s">
        <v>10</v>
      </c>
      <c r="AD3" s="25"/>
      <c r="AE3" s="25"/>
    </row>
    <row r="4" spans="1:31" x14ac:dyDescent="0.25">
      <c r="A4" s="4" t="s">
        <v>11</v>
      </c>
      <c r="B4" s="5" t="s">
        <v>12</v>
      </c>
      <c r="C4" s="5" t="s">
        <v>13</v>
      </c>
      <c r="D4" s="6" t="s">
        <v>14</v>
      </c>
      <c r="E4" s="5" t="s">
        <v>13</v>
      </c>
      <c r="F4" s="5" t="s">
        <v>15</v>
      </c>
      <c r="I4" s="29" t="s">
        <v>16</v>
      </c>
      <c r="J4" s="27" t="s">
        <v>17</v>
      </c>
      <c r="K4" s="31" t="s">
        <v>18</v>
      </c>
      <c r="L4" s="29" t="s">
        <v>16</v>
      </c>
      <c r="M4" s="27" t="s">
        <v>17</v>
      </c>
      <c r="N4" s="31" t="s">
        <v>18</v>
      </c>
      <c r="O4" s="33" t="s">
        <v>16</v>
      </c>
      <c r="P4" s="27" t="s">
        <v>17</v>
      </c>
      <c r="Q4" s="27" t="s">
        <v>18</v>
      </c>
      <c r="T4" s="29" t="s">
        <v>16</v>
      </c>
      <c r="U4" s="27" t="s">
        <v>17</v>
      </c>
      <c r="V4" s="31" t="s">
        <v>18</v>
      </c>
      <c r="W4" s="29" t="s">
        <v>16</v>
      </c>
      <c r="X4" s="27" t="s">
        <v>17</v>
      </c>
      <c r="Y4" s="31" t="s">
        <v>18</v>
      </c>
      <c r="Z4" s="33" t="s">
        <v>16</v>
      </c>
      <c r="AA4" s="27" t="s">
        <v>17</v>
      </c>
      <c r="AB4" s="27" t="s">
        <v>18</v>
      </c>
      <c r="AC4" s="33" t="s">
        <v>16</v>
      </c>
      <c r="AD4" s="27" t="s">
        <v>17</v>
      </c>
      <c r="AE4" s="27" t="s">
        <v>18</v>
      </c>
    </row>
    <row r="5" spans="1:31" x14ac:dyDescent="0.25">
      <c r="A5" t="s">
        <v>108</v>
      </c>
      <c r="B5" s="1">
        <v>597</v>
      </c>
      <c r="C5" s="7">
        <f t="shared" ref="C5:C21" si="0">B5/B$21</f>
        <v>0.15156130997715156</v>
      </c>
      <c r="D5" s="8">
        <v>3997422</v>
      </c>
      <c r="E5" s="9">
        <f t="shared" ref="E5:E21" si="1">D5/D$21</f>
        <v>0.20595239009127875</v>
      </c>
      <c r="F5" s="1">
        <f>D5/B5</f>
        <v>6695.849246231156</v>
      </c>
      <c r="H5" s="4" t="s">
        <v>11</v>
      </c>
      <c r="I5" s="30"/>
      <c r="J5" s="28"/>
      <c r="K5" s="32"/>
      <c r="L5" s="30"/>
      <c r="M5" s="28"/>
      <c r="N5" s="32"/>
      <c r="O5" s="34"/>
      <c r="P5" s="28"/>
      <c r="Q5" s="28"/>
      <c r="S5" s="4" t="s">
        <v>11</v>
      </c>
      <c r="T5" s="30"/>
      <c r="U5" s="28"/>
      <c r="V5" s="32"/>
      <c r="W5" s="30"/>
      <c r="X5" s="28"/>
      <c r="Y5" s="32"/>
      <c r="Z5" s="34"/>
      <c r="AA5" s="28"/>
      <c r="AB5" s="28"/>
      <c r="AC5" s="34"/>
      <c r="AD5" s="28"/>
      <c r="AE5" s="28"/>
    </row>
    <row r="6" spans="1:31" x14ac:dyDescent="0.25">
      <c r="A6" t="s">
        <v>109</v>
      </c>
      <c r="B6" s="1">
        <v>271</v>
      </c>
      <c r="C6" s="7">
        <f t="shared" si="0"/>
        <v>6.8799187611068804E-2</v>
      </c>
      <c r="D6" s="8">
        <v>1088362</v>
      </c>
      <c r="E6" s="9">
        <f t="shared" si="1"/>
        <v>5.607382837852104E-2</v>
      </c>
      <c r="F6" s="1">
        <f t="shared" ref="F6:F21" si="2">D6/B6</f>
        <v>4016.0959409594097</v>
      </c>
      <c r="H6" t="s">
        <v>108</v>
      </c>
      <c r="I6" s="1">
        <v>568</v>
      </c>
      <c r="J6" s="1">
        <v>20</v>
      </c>
      <c r="K6" s="1">
        <v>9</v>
      </c>
      <c r="L6" s="10">
        <f t="shared" ref="L6:L22" si="3">I6/I$22</f>
        <v>0.34889434889434889</v>
      </c>
      <c r="M6" s="9">
        <f t="shared" ref="M6:M22" si="4">J6/J$22</f>
        <v>1.2004801920768308E-2</v>
      </c>
      <c r="N6" s="11">
        <f t="shared" ref="N6:N22" si="5">K6/K$22</f>
        <v>1.3953488372093023E-2</v>
      </c>
      <c r="O6" s="9">
        <f>I6/SUM($I6:$K6)</f>
        <v>0.95142378559463991</v>
      </c>
      <c r="P6" s="9">
        <f t="shared" ref="P6:Q21" si="6">J6/SUM($I6:$K6)</f>
        <v>3.350083752093802E-2</v>
      </c>
      <c r="Q6" s="9">
        <f t="shared" si="6"/>
        <v>1.507537688442211E-2</v>
      </c>
      <c r="S6" t="s">
        <v>108</v>
      </c>
      <c r="T6" s="1">
        <v>3991109</v>
      </c>
      <c r="U6" s="1">
        <v>3255</v>
      </c>
      <c r="V6" s="1">
        <v>3058</v>
      </c>
      <c r="W6" s="10">
        <f t="shared" ref="W6:W22" si="7">T6/T$22</f>
        <v>0.28241667060572084</v>
      </c>
      <c r="X6" s="9">
        <f t="shared" ref="X6:X22" si="8">U6/U$22</f>
        <v>7.4484409989652273E-4</v>
      </c>
      <c r="Y6" s="11">
        <f t="shared" ref="Y6:Y22" si="9">V6/V$22</f>
        <v>3.3700051905573734E-3</v>
      </c>
      <c r="Z6" s="9">
        <f>T6/SUM($T6:$V6)</f>
        <v>0.99842073216187832</v>
      </c>
      <c r="AA6" s="9">
        <f t="shared" ref="AA6:AB21" si="10">U6/SUM($T6:$V6)</f>
        <v>8.1427480010867E-4</v>
      </c>
      <c r="AB6" s="9">
        <f t="shared" si="10"/>
        <v>7.6499303801299938E-4</v>
      </c>
      <c r="AC6" s="12">
        <f>IF(I6=0,"-",T6/I6)</f>
        <v>7026.6003521126759</v>
      </c>
      <c r="AD6" s="13">
        <f t="shared" ref="AD6:AE21" si="11">IF(J6=0,"-",U6/J6)</f>
        <v>162.75</v>
      </c>
      <c r="AE6" s="13">
        <f t="shared" si="11"/>
        <v>339.77777777777777</v>
      </c>
    </row>
    <row r="7" spans="1:31" x14ac:dyDescent="0.25">
      <c r="A7" t="s">
        <v>110</v>
      </c>
      <c r="B7" s="1">
        <v>116</v>
      </c>
      <c r="C7" s="7">
        <f t="shared" si="0"/>
        <v>2.9449098756029451E-2</v>
      </c>
      <c r="D7" s="8">
        <v>148993</v>
      </c>
      <c r="E7" s="9">
        <f t="shared" si="1"/>
        <v>7.676313498267107E-3</v>
      </c>
      <c r="F7" s="1">
        <f t="shared" si="2"/>
        <v>1284.4224137931035</v>
      </c>
      <c r="H7" t="s">
        <v>109</v>
      </c>
      <c r="I7" s="1">
        <v>247</v>
      </c>
      <c r="J7" s="1">
        <v>10</v>
      </c>
      <c r="K7" s="1">
        <v>14</v>
      </c>
      <c r="L7" s="10">
        <f t="shared" si="3"/>
        <v>0.15171990171990171</v>
      </c>
      <c r="M7" s="9">
        <f t="shared" si="4"/>
        <v>6.0024009603841539E-3</v>
      </c>
      <c r="N7" s="11">
        <f t="shared" si="5"/>
        <v>2.1705426356589147E-2</v>
      </c>
      <c r="O7" s="9">
        <f t="shared" ref="O7:O22" si="12">I7/SUM($I7:$K7)</f>
        <v>0.91143911439114389</v>
      </c>
      <c r="P7" s="9">
        <f t="shared" si="6"/>
        <v>3.6900369003690037E-2</v>
      </c>
      <c r="Q7" s="9">
        <f t="shared" ref="Q7:Q22" si="13">K7/SUM($I7:$K7)</f>
        <v>5.1660516605166053E-2</v>
      </c>
      <c r="S7" t="s">
        <v>109</v>
      </c>
      <c r="T7" s="1">
        <v>1080710</v>
      </c>
      <c r="U7" s="1">
        <v>2223</v>
      </c>
      <c r="V7" s="1">
        <v>5429</v>
      </c>
      <c r="W7" s="10">
        <f t="shared" si="7"/>
        <v>7.647260951537746E-2</v>
      </c>
      <c r="X7" s="9">
        <f t="shared" si="8"/>
        <v>5.0869076315513675E-4</v>
      </c>
      <c r="Y7" s="11">
        <f t="shared" si="9"/>
        <v>5.9829163438639569E-3</v>
      </c>
      <c r="Z7" s="9">
        <f t="shared" ref="Z7:Z22" si="14">T7/SUM($T7:$V7)</f>
        <v>0.99296925103963574</v>
      </c>
      <c r="AA7" s="9">
        <f t="shared" si="10"/>
        <v>2.0425189413081309E-3</v>
      </c>
      <c r="AB7" s="9">
        <f t="shared" ref="AB7:AB22" si="15">V7/SUM($T7:$V7)</f>
        <v>4.98823001905616E-3</v>
      </c>
      <c r="AC7" s="12">
        <f t="shared" ref="AC7:AC22" si="16">IF(I7=0,"-",T7/I7)</f>
        <v>4375.3441295546563</v>
      </c>
      <c r="AD7" s="13">
        <f t="shared" si="11"/>
        <v>222.3</v>
      </c>
      <c r="AE7" s="13">
        <f t="shared" si="11"/>
        <v>387.78571428571428</v>
      </c>
    </row>
    <row r="8" spans="1:31" x14ac:dyDescent="0.25">
      <c r="A8" t="s">
        <v>111</v>
      </c>
      <c r="B8" s="1">
        <v>328</v>
      </c>
      <c r="C8" s="7">
        <f t="shared" si="0"/>
        <v>8.3269865448083263E-2</v>
      </c>
      <c r="D8" s="8">
        <v>171229</v>
      </c>
      <c r="E8" s="9">
        <f t="shared" si="1"/>
        <v>8.8219411918330284E-3</v>
      </c>
      <c r="F8" s="1">
        <f t="shared" si="2"/>
        <v>522.03963414634143</v>
      </c>
      <c r="H8" t="s">
        <v>110</v>
      </c>
      <c r="I8" s="1">
        <v>51</v>
      </c>
      <c r="J8" s="1">
        <v>14</v>
      </c>
      <c r="K8" s="1">
        <v>51</v>
      </c>
      <c r="L8" s="10">
        <f t="shared" si="3"/>
        <v>3.1326781326781329E-2</v>
      </c>
      <c r="M8" s="9">
        <f t="shared" si="4"/>
        <v>8.4033613445378148E-3</v>
      </c>
      <c r="N8" s="11">
        <f t="shared" si="5"/>
        <v>7.9069767441860464E-2</v>
      </c>
      <c r="O8" s="9">
        <f t="shared" si="12"/>
        <v>0.43965517241379309</v>
      </c>
      <c r="P8" s="9">
        <f t="shared" si="6"/>
        <v>0.1206896551724138</v>
      </c>
      <c r="Q8" s="9">
        <f t="shared" si="13"/>
        <v>0.43965517241379309</v>
      </c>
      <c r="S8" t="s">
        <v>110</v>
      </c>
      <c r="T8" s="1">
        <v>120883</v>
      </c>
      <c r="U8" s="1">
        <v>5861</v>
      </c>
      <c r="V8" s="1">
        <v>22249</v>
      </c>
      <c r="W8" s="10">
        <f t="shared" si="7"/>
        <v>8.5538566831503109E-3</v>
      </c>
      <c r="X8" s="9">
        <f t="shared" si="8"/>
        <v>1.3411770413190537E-3</v>
      </c>
      <c r="Y8" s="11">
        <f t="shared" si="9"/>
        <v>2.4519046921095813E-2</v>
      </c>
      <c r="Z8" s="9">
        <f t="shared" si="14"/>
        <v>0.81133341834851302</v>
      </c>
      <c r="AA8" s="9">
        <f t="shared" si="10"/>
        <v>3.9337418536441307E-2</v>
      </c>
      <c r="AB8" s="9">
        <f t="shared" si="15"/>
        <v>0.14932916311504568</v>
      </c>
      <c r="AC8" s="12">
        <f t="shared" si="16"/>
        <v>2370.2549019607845</v>
      </c>
      <c r="AD8" s="13">
        <f t="shared" si="11"/>
        <v>418.64285714285717</v>
      </c>
      <c r="AE8" s="13">
        <f t="shared" si="11"/>
        <v>436.25490196078431</v>
      </c>
    </row>
    <row r="9" spans="1:31" x14ac:dyDescent="0.25">
      <c r="A9" t="s">
        <v>112</v>
      </c>
      <c r="B9" s="1">
        <v>369</v>
      </c>
      <c r="C9" s="7">
        <f t="shared" si="0"/>
        <v>9.3678598629093682E-2</v>
      </c>
      <c r="D9" s="8">
        <v>2343563</v>
      </c>
      <c r="E9" s="9">
        <f t="shared" si="1"/>
        <v>0.12074341942869367</v>
      </c>
      <c r="F9" s="1">
        <f t="shared" si="2"/>
        <v>6351.1192411924121</v>
      </c>
      <c r="H9" t="s">
        <v>111</v>
      </c>
      <c r="I9" s="1">
        <v>7</v>
      </c>
      <c r="J9" s="1">
        <v>47</v>
      </c>
      <c r="K9" s="1">
        <v>274</v>
      </c>
      <c r="L9" s="10">
        <f t="shared" si="3"/>
        <v>4.2997542997542998E-3</v>
      </c>
      <c r="M9" s="9">
        <f t="shared" si="4"/>
        <v>2.8211284513805522E-2</v>
      </c>
      <c r="N9" s="11">
        <f t="shared" si="5"/>
        <v>0.42480620155038762</v>
      </c>
      <c r="O9" s="9">
        <f t="shared" si="12"/>
        <v>2.1341463414634148E-2</v>
      </c>
      <c r="P9" s="9">
        <f t="shared" si="6"/>
        <v>0.14329268292682926</v>
      </c>
      <c r="Q9" s="9">
        <f t="shared" si="13"/>
        <v>0.83536585365853655</v>
      </c>
      <c r="S9" t="s">
        <v>111</v>
      </c>
      <c r="T9" s="1">
        <v>7452</v>
      </c>
      <c r="U9" s="1">
        <v>21432</v>
      </c>
      <c r="V9" s="1">
        <v>142345</v>
      </c>
      <c r="W9" s="10">
        <f t="shared" si="7"/>
        <v>5.2731434529947236E-4</v>
      </c>
      <c r="X9" s="9">
        <f t="shared" si="8"/>
        <v>4.9043006909315744E-3</v>
      </c>
      <c r="Y9" s="11">
        <f t="shared" si="9"/>
        <v>0.15686834167753083</v>
      </c>
      <c r="Z9" s="9">
        <f t="shared" si="14"/>
        <v>4.3520665307862569E-2</v>
      </c>
      <c r="AA9" s="9">
        <f t="shared" si="10"/>
        <v>0.12516571375175933</v>
      </c>
      <c r="AB9" s="9">
        <f t="shared" si="15"/>
        <v>0.83131362094037808</v>
      </c>
      <c r="AC9" s="12">
        <f t="shared" si="16"/>
        <v>1064.5714285714287</v>
      </c>
      <c r="AD9" s="13">
        <f t="shared" si="11"/>
        <v>456</v>
      </c>
      <c r="AE9" s="13">
        <f t="shared" si="11"/>
        <v>519.50729927007296</v>
      </c>
    </row>
    <row r="10" spans="1:31" x14ac:dyDescent="0.25">
      <c r="A10" t="s">
        <v>113</v>
      </c>
      <c r="B10" s="1">
        <v>51</v>
      </c>
      <c r="C10" s="7">
        <f t="shared" si="0"/>
        <v>1.2947448591012947E-2</v>
      </c>
      <c r="D10" s="8">
        <v>214767</v>
      </c>
      <c r="E10" s="9">
        <f t="shared" si="1"/>
        <v>1.1065075681960438E-2</v>
      </c>
      <c r="F10" s="1">
        <f t="shared" si="2"/>
        <v>4211.1176470588234</v>
      </c>
      <c r="H10" t="s">
        <v>112</v>
      </c>
      <c r="I10" s="1">
        <v>128</v>
      </c>
      <c r="J10" s="1">
        <v>143</v>
      </c>
      <c r="K10" s="1">
        <v>98</v>
      </c>
      <c r="L10" s="10">
        <f t="shared" si="3"/>
        <v>7.8624078624078622E-2</v>
      </c>
      <c r="M10" s="9">
        <f t="shared" si="4"/>
        <v>8.5834333733493404E-2</v>
      </c>
      <c r="N10" s="11">
        <f t="shared" si="5"/>
        <v>0.15193798449612403</v>
      </c>
      <c r="O10" s="9">
        <f t="shared" si="12"/>
        <v>0.34688346883468835</v>
      </c>
      <c r="P10" s="9">
        <f t="shared" si="6"/>
        <v>0.38753387533875339</v>
      </c>
      <c r="Q10" s="9">
        <f t="shared" si="13"/>
        <v>0.26558265582655827</v>
      </c>
      <c r="S10" t="s">
        <v>112</v>
      </c>
      <c r="T10" s="1">
        <v>1346323</v>
      </c>
      <c r="U10" s="1">
        <v>616330</v>
      </c>
      <c r="V10" s="1">
        <v>380910</v>
      </c>
      <c r="W10" s="10">
        <f t="shared" si="7"/>
        <v>9.5267771243507993E-2</v>
      </c>
      <c r="X10" s="9">
        <f t="shared" si="8"/>
        <v>0.1410352577847078</v>
      </c>
      <c r="Y10" s="11">
        <f t="shared" si="9"/>
        <v>0.41977392973682442</v>
      </c>
      <c r="Z10" s="9">
        <f t="shared" si="14"/>
        <v>0.57447698227015875</v>
      </c>
      <c r="AA10" s="9">
        <f t="shared" si="10"/>
        <v>0.26298844963843515</v>
      </c>
      <c r="AB10" s="9">
        <f t="shared" si="15"/>
        <v>0.16253456809140612</v>
      </c>
      <c r="AC10" s="12">
        <f t="shared" si="16"/>
        <v>10518.1484375</v>
      </c>
      <c r="AD10" s="13">
        <f t="shared" si="11"/>
        <v>4310</v>
      </c>
      <c r="AE10" s="13">
        <f t="shared" si="11"/>
        <v>3886.8367346938776</v>
      </c>
    </row>
    <row r="11" spans="1:31" x14ac:dyDescent="0.25">
      <c r="A11" t="s">
        <v>114</v>
      </c>
      <c r="B11" s="1">
        <v>247</v>
      </c>
      <c r="C11" s="7">
        <f t="shared" si="0"/>
        <v>6.2706270627062702E-2</v>
      </c>
      <c r="D11" s="8">
        <v>1073946</v>
      </c>
      <c r="E11" s="9">
        <f t="shared" si="1"/>
        <v>5.5331097274435484E-2</v>
      </c>
      <c r="F11" s="1">
        <f t="shared" si="2"/>
        <v>4347.9595141700402</v>
      </c>
      <c r="H11" t="s">
        <v>113</v>
      </c>
      <c r="I11" s="1">
        <v>22</v>
      </c>
      <c r="J11" s="1">
        <v>24</v>
      </c>
      <c r="K11" s="1">
        <v>5</v>
      </c>
      <c r="L11" s="10">
        <f t="shared" si="3"/>
        <v>1.3513513513513514E-2</v>
      </c>
      <c r="M11" s="9">
        <f t="shared" si="4"/>
        <v>1.4405762304921969E-2</v>
      </c>
      <c r="N11" s="11">
        <f t="shared" si="5"/>
        <v>7.7519379844961239E-3</v>
      </c>
      <c r="O11" s="9">
        <f t="shared" si="12"/>
        <v>0.43137254901960786</v>
      </c>
      <c r="P11" s="9">
        <f t="shared" si="6"/>
        <v>0.47058823529411764</v>
      </c>
      <c r="Q11" s="9">
        <f t="shared" si="13"/>
        <v>9.8039215686274508E-2</v>
      </c>
      <c r="S11" t="s">
        <v>113</v>
      </c>
      <c r="T11" s="1">
        <v>130946</v>
      </c>
      <c r="U11" s="1">
        <v>79188</v>
      </c>
      <c r="V11" s="1">
        <v>4633</v>
      </c>
      <c r="W11" s="10">
        <f t="shared" si="7"/>
        <v>9.2659291813720762E-3</v>
      </c>
      <c r="X11" s="9">
        <f t="shared" si="8"/>
        <v>1.812064964135356E-2</v>
      </c>
      <c r="Y11" s="11">
        <f t="shared" si="9"/>
        <v>5.1057011274860398E-3</v>
      </c>
      <c r="Z11" s="9">
        <f t="shared" si="14"/>
        <v>0.60971192036020427</v>
      </c>
      <c r="AA11" s="9">
        <f t="shared" si="10"/>
        <v>0.36871586416907626</v>
      </c>
      <c r="AB11" s="9">
        <f t="shared" si="15"/>
        <v>2.1572215470719431E-2</v>
      </c>
      <c r="AC11" s="12">
        <f t="shared" si="16"/>
        <v>5952.090909090909</v>
      </c>
      <c r="AD11" s="13">
        <f t="shared" si="11"/>
        <v>3299.5</v>
      </c>
      <c r="AE11" s="13">
        <f t="shared" si="11"/>
        <v>926.6</v>
      </c>
    </row>
    <row r="12" spans="1:31" x14ac:dyDescent="0.25">
      <c r="A12" t="s">
        <v>115</v>
      </c>
      <c r="B12" s="1">
        <v>9</v>
      </c>
      <c r="C12" s="7">
        <f t="shared" si="0"/>
        <v>2.284843869002285E-3</v>
      </c>
      <c r="D12" s="8">
        <v>82472</v>
      </c>
      <c r="E12" s="9">
        <f t="shared" si="1"/>
        <v>4.2490649012308281E-3</v>
      </c>
      <c r="F12" s="1">
        <f t="shared" si="2"/>
        <v>9163.5555555555547</v>
      </c>
      <c r="H12" t="s">
        <v>114</v>
      </c>
      <c r="I12" s="1">
        <v>119</v>
      </c>
      <c r="J12" s="1">
        <v>85</v>
      </c>
      <c r="K12" s="1">
        <v>43</v>
      </c>
      <c r="L12" s="10">
        <f t="shared" si="3"/>
        <v>7.309582309582309E-2</v>
      </c>
      <c r="M12" s="9">
        <f t="shared" si="4"/>
        <v>5.1020408163265307E-2</v>
      </c>
      <c r="N12" s="11">
        <f t="shared" si="5"/>
        <v>6.6666666666666666E-2</v>
      </c>
      <c r="O12" s="9">
        <f t="shared" si="12"/>
        <v>0.48178137651821862</v>
      </c>
      <c r="P12" s="9">
        <f t="shared" si="6"/>
        <v>0.34412955465587042</v>
      </c>
      <c r="Q12" s="9">
        <f t="shared" si="13"/>
        <v>0.17408906882591094</v>
      </c>
      <c r="S12" t="s">
        <v>114</v>
      </c>
      <c r="T12" s="1">
        <v>855949</v>
      </c>
      <c r="U12" s="1">
        <v>135243</v>
      </c>
      <c r="V12" s="1">
        <v>82754</v>
      </c>
      <c r="W12" s="10">
        <f t="shared" si="7"/>
        <v>6.0568194651736192E-2</v>
      </c>
      <c r="X12" s="9">
        <f t="shared" si="8"/>
        <v>3.0947757481507042E-2</v>
      </c>
      <c r="Y12" s="11">
        <f t="shared" si="9"/>
        <v>9.1197321628314218E-2</v>
      </c>
      <c r="Z12" s="9">
        <f t="shared" si="14"/>
        <v>0.7970130714207232</v>
      </c>
      <c r="AA12" s="9">
        <f t="shared" si="10"/>
        <v>0.12593091272745557</v>
      </c>
      <c r="AB12" s="9">
        <f t="shared" si="15"/>
        <v>7.705601585182123E-2</v>
      </c>
      <c r="AC12" s="12">
        <f t="shared" si="16"/>
        <v>7192.8487394957983</v>
      </c>
      <c r="AD12" s="13">
        <f t="shared" si="11"/>
        <v>1591.0941176470587</v>
      </c>
      <c r="AE12" s="13">
        <f t="shared" si="11"/>
        <v>1924.5116279069769</v>
      </c>
    </row>
    <row r="13" spans="1:31" x14ac:dyDescent="0.25">
      <c r="A13" t="s">
        <v>116</v>
      </c>
      <c r="B13" s="1">
        <v>74</v>
      </c>
      <c r="C13" s="7">
        <f t="shared" si="0"/>
        <v>1.8786494034018785E-2</v>
      </c>
      <c r="D13" s="8">
        <v>966885</v>
      </c>
      <c r="E13" s="9">
        <f t="shared" si="1"/>
        <v>4.9815175053673603E-2</v>
      </c>
      <c r="F13" s="1">
        <f t="shared" si="2"/>
        <v>13066.013513513513</v>
      </c>
      <c r="H13" t="s">
        <v>115</v>
      </c>
      <c r="I13" s="1">
        <v>2</v>
      </c>
      <c r="J13" s="1">
        <v>7</v>
      </c>
      <c r="K13" s="1">
        <v>0</v>
      </c>
      <c r="L13" s="10">
        <f t="shared" si="3"/>
        <v>1.2285012285012285E-3</v>
      </c>
      <c r="M13" s="9">
        <f t="shared" si="4"/>
        <v>4.2016806722689074E-3</v>
      </c>
      <c r="N13" s="11">
        <f t="shared" si="5"/>
        <v>0</v>
      </c>
      <c r="O13" s="9">
        <f t="shared" si="12"/>
        <v>0.22222222222222221</v>
      </c>
      <c r="P13" s="9">
        <f t="shared" si="6"/>
        <v>0.77777777777777779</v>
      </c>
      <c r="Q13" s="9">
        <f t="shared" si="13"/>
        <v>0</v>
      </c>
      <c r="S13" t="s">
        <v>115</v>
      </c>
      <c r="T13" s="1">
        <v>62074</v>
      </c>
      <c r="U13" s="1">
        <v>20398</v>
      </c>
      <c r="V13" s="1">
        <v>0</v>
      </c>
      <c r="W13" s="10">
        <f t="shared" si="7"/>
        <v>4.3924464130595071E-3</v>
      </c>
      <c r="X13" s="9">
        <f t="shared" si="8"/>
        <v>4.6676896926848756E-3</v>
      </c>
      <c r="Y13" s="11">
        <f t="shared" si="9"/>
        <v>0</v>
      </c>
      <c r="Z13" s="9">
        <f t="shared" si="14"/>
        <v>0.75266757202444468</v>
      </c>
      <c r="AA13" s="9">
        <f t="shared" si="10"/>
        <v>0.24733242797555535</v>
      </c>
      <c r="AB13" s="9">
        <f t="shared" si="15"/>
        <v>0</v>
      </c>
      <c r="AC13" s="12">
        <f t="shared" si="16"/>
        <v>31037</v>
      </c>
      <c r="AD13" s="13">
        <f t="shared" si="11"/>
        <v>2914</v>
      </c>
      <c r="AE13" s="13" t="str">
        <f t="shared" si="11"/>
        <v>-</v>
      </c>
    </row>
    <row r="14" spans="1:31" x14ac:dyDescent="0.25">
      <c r="A14" t="s">
        <v>117</v>
      </c>
      <c r="B14" s="1">
        <v>285</v>
      </c>
      <c r="C14" s="7">
        <f t="shared" si="0"/>
        <v>7.235338918507235E-2</v>
      </c>
      <c r="D14" s="8">
        <v>805059</v>
      </c>
      <c r="E14" s="9">
        <f t="shared" si="1"/>
        <v>4.147768867397407E-2</v>
      </c>
      <c r="F14" s="1">
        <f t="shared" si="2"/>
        <v>2824.7684210526318</v>
      </c>
      <c r="H14" t="s">
        <v>116</v>
      </c>
      <c r="I14" s="1">
        <v>34</v>
      </c>
      <c r="J14" s="1">
        <v>36</v>
      </c>
      <c r="K14" s="1">
        <v>4</v>
      </c>
      <c r="L14" s="10">
        <f t="shared" si="3"/>
        <v>2.0884520884520884E-2</v>
      </c>
      <c r="M14" s="9">
        <f t="shared" si="4"/>
        <v>2.1608643457382955E-2</v>
      </c>
      <c r="N14" s="11">
        <f t="shared" si="5"/>
        <v>6.2015503875968991E-3</v>
      </c>
      <c r="O14" s="9">
        <f t="shared" si="12"/>
        <v>0.45945945945945948</v>
      </c>
      <c r="P14" s="9">
        <f t="shared" si="6"/>
        <v>0.48648648648648651</v>
      </c>
      <c r="Q14" s="9">
        <f t="shared" si="13"/>
        <v>5.4054054054054057E-2</v>
      </c>
      <c r="S14" t="s">
        <v>116</v>
      </c>
      <c r="T14" s="1">
        <v>758598</v>
      </c>
      <c r="U14" s="1">
        <v>197660</v>
      </c>
      <c r="V14" s="1">
        <v>10627</v>
      </c>
      <c r="W14" s="10">
        <f t="shared" si="7"/>
        <v>5.3679496472824627E-2</v>
      </c>
      <c r="X14" s="9">
        <f t="shared" si="8"/>
        <v>4.5230686570060422E-2</v>
      </c>
      <c r="Y14" s="11">
        <f t="shared" si="9"/>
        <v>1.1711263950311709E-2</v>
      </c>
      <c r="Z14" s="9">
        <f t="shared" si="14"/>
        <v>0.78457934501000637</v>
      </c>
      <c r="AA14" s="9">
        <f t="shared" si="10"/>
        <v>0.20442968915641468</v>
      </c>
      <c r="AB14" s="9">
        <f t="shared" si="15"/>
        <v>1.0990965833578968E-2</v>
      </c>
      <c r="AC14" s="12">
        <f t="shared" si="16"/>
        <v>22311.705882352941</v>
      </c>
      <c r="AD14" s="13">
        <f t="shared" si="11"/>
        <v>5490.5555555555557</v>
      </c>
      <c r="AE14" s="13">
        <f t="shared" si="11"/>
        <v>2656.75</v>
      </c>
    </row>
    <row r="15" spans="1:31" x14ac:dyDescent="0.25">
      <c r="A15" t="s">
        <v>118</v>
      </c>
      <c r="B15" s="1">
        <v>513</v>
      </c>
      <c r="C15" s="7">
        <f t="shared" si="0"/>
        <v>0.13023610053313023</v>
      </c>
      <c r="D15" s="8">
        <v>2014563</v>
      </c>
      <c r="E15" s="9">
        <f t="shared" si="1"/>
        <v>0.10379291074083667</v>
      </c>
      <c r="F15" s="1">
        <f t="shared" si="2"/>
        <v>3927.0233918128656</v>
      </c>
      <c r="H15" t="s">
        <v>117</v>
      </c>
      <c r="I15" s="1">
        <v>78</v>
      </c>
      <c r="J15" s="1">
        <v>185</v>
      </c>
      <c r="K15" s="1">
        <v>22</v>
      </c>
      <c r="L15" s="10">
        <f t="shared" si="3"/>
        <v>4.7911547911547912E-2</v>
      </c>
      <c r="M15" s="9">
        <f t="shared" si="4"/>
        <v>0.11104441776710684</v>
      </c>
      <c r="N15" s="11">
        <f t="shared" si="5"/>
        <v>3.4108527131782945E-2</v>
      </c>
      <c r="O15" s="9">
        <f t="shared" si="12"/>
        <v>0.27368421052631581</v>
      </c>
      <c r="P15" s="9">
        <f t="shared" si="6"/>
        <v>0.64912280701754388</v>
      </c>
      <c r="Q15" s="9">
        <f t="shared" si="13"/>
        <v>7.7192982456140355E-2</v>
      </c>
      <c r="S15" t="s">
        <v>117</v>
      </c>
      <c r="T15" s="1">
        <v>475883</v>
      </c>
      <c r="U15" s="1">
        <v>300340</v>
      </c>
      <c r="V15" s="1">
        <v>28836</v>
      </c>
      <c r="W15" s="10">
        <f t="shared" si="7"/>
        <v>3.367417238112571E-2</v>
      </c>
      <c r="X15" s="9">
        <f t="shared" si="8"/>
        <v>6.8727028252817707E-2</v>
      </c>
      <c r="Y15" s="11">
        <f t="shared" si="9"/>
        <v>3.1778113039539702E-2</v>
      </c>
      <c r="Z15" s="9">
        <f t="shared" si="14"/>
        <v>0.59111568220465827</v>
      </c>
      <c r="AA15" s="9">
        <f t="shared" si="10"/>
        <v>0.37306582498922441</v>
      </c>
      <c r="AB15" s="9">
        <f t="shared" si="15"/>
        <v>3.5818492806117312E-2</v>
      </c>
      <c r="AC15" s="12">
        <f t="shared" si="16"/>
        <v>6101.0641025641025</v>
      </c>
      <c r="AD15" s="13">
        <f t="shared" si="11"/>
        <v>1623.4594594594594</v>
      </c>
      <c r="AE15" s="13">
        <f t="shared" si="11"/>
        <v>1310.7272727272727</v>
      </c>
    </row>
    <row r="16" spans="1:31" x14ac:dyDescent="0.25">
      <c r="A16" t="s">
        <v>119</v>
      </c>
      <c r="B16" s="1">
        <v>290</v>
      </c>
      <c r="C16" s="7">
        <f t="shared" si="0"/>
        <v>7.3622746890073629E-2</v>
      </c>
      <c r="D16" s="8">
        <v>1675947</v>
      </c>
      <c r="E16" s="9">
        <f t="shared" si="1"/>
        <v>8.6346973203306615E-2</v>
      </c>
      <c r="F16" s="1">
        <f t="shared" si="2"/>
        <v>5779.1275862068969</v>
      </c>
      <c r="H16" t="s">
        <v>118</v>
      </c>
      <c r="I16" s="1">
        <v>136</v>
      </c>
      <c r="J16" s="1">
        <v>309</v>
      </c>
      <c r="K16" s="1">
        <v>68</v>
      </c>
      <c r="L16" s="10">
        <f t="shared" si="3"/>
        <v>8.3538083538083535E-2</v>
      </c>
      <c r="M16" s="9">
        <f t="shared" si="4"/>
        <v>0.18547418967587034</v>
      </c>
      <c r="N16" s="11">
        <f t="shared" si="5"/>
        <v>0.10542635658914729</v>
      </c>
      <c r="O16" s="9">
        <f t="shared" si="12"/>
        <v>0.26510721247563351</v>
      </c>
      <c r="P16" s="9">
        <f t="shared" si="6"/>
        <v>0.60233918128654973</v>
      </c>
      <c r="Q16" s="9">
        <f t="shared" si="13"/>
        <v>0.13255360623781676</v>
      </c>
      <c r="S16" t="s">
        <v>118</v>
      </c>
      <c r="T16" s="1">
        <v>1162709</v>
      </c>
      <c r="U16" s="1">
        <v>656270</v>
      </c>
      <c r="V16" s="1">
        <v>195584</v>
      </c>
      <c r="W16" s="10">
        <f t="shared" si="7"/>
        <v>8.2274977872893756E-2</v>
      </c>
      <c r="X16" s="9">
        <f t="shared" si="8"/>
        <v>0.15017475804580369</v>
      </c>
      <c r="Y16" s="11">
        <f t="shared" si="9"/>
        <v>0.215539272462385</v>
      </c>
      <c r="Z16" s="9">
        <f t="shared" si="14"/>
        <v>0.57715196794540558</v>
      </c>
      <c r="AA16" s="9">
        <f t="shared" si="10"/>
        <v>0.32576295702839775</v>
      </c>
      <c r="AB16" s="9">
        <f t="shared" si="15"/>
        <v>9.7085075026196746E-2</v>
      </c>
      <c r="AC16" s="12">
        <f t="shared" si="16"/>
        <v>8549.3308823529405</v>
      </c>
      <c r="AD16" s="13">
        <f t="shared" si="11"/>
        <v>2123.8511326860839</v>
      </c>
      <c r="AE16" s="13">
        <f t="shared" si="11"/>
        <v>2876.2352941176468</v>
      </c>
    </row>
    <row r="17" spans="1:31" x14ac:dyDescent="0.25">
      <c r="A17" t="s">
        <v>120</v>
      </c>
      <c r="B17" s="1">
        <v>201</v>
      </c>
      <c r="C17" s="7">
        <f t="shared" si="0"/>
        <v>5.1028179741051026E-2</v>
      </c>
      <c r="D17" s="8">
        <v>1777013</v>
      </c>
      <c r="E17" s="9">
        <f t="shared" si="1"/>
        <v>9.1554025212567877E-2</v>
      </c>
      <c r="F17" s="1">
        <f t="shared" si="2"/>
        <v>8840.8606965174131</v>
      </c>
      <c r="H17" t="s">
        <v>119</v>
      </c>
      <c r="I17" s="1">
        <v>59</v>
      </c>
      <c r="J17" s="1">
        <v>230</v>
      </c>
      <c r="K17" s="1">
        <v>1</v>
      </c>
      <c r="L17" s="10">
        <f t="shared" si="3"/>
        <v>3.6240786240786242E-2</v>
      </c>
      <c r="M17" s="9">
        <f t="shared" si="4"/>
        <v>0.13805522208883553</v>
      </c>
      <c r="N17" s="11">
        <f t="shared" si="5"/>
        <v>1.5503875968992248E-3</v>
      </c>
      <c r="O17" s="9">
        <f t="shared" si="12"/>
        <v>0.20344827586206896</v>
      </c>
      <c r="P17" s="9">
        <f t="shared" si="6"/>
        <v>0.7931034482758621</v>
      </c>
      <c r="Q17" s="9">
        <f t="shared" si="13"/>
        <v>3.4482758620689655E-3</v>
      </c>
      <c r="S17" t="s">
        <v>119</v>
      </c>
      <c r="T17" s="1">
        <v>997000</v>
      </c>
      <c r="U17" s="1">
        <v>678788</v>
      </c>
      <c r="V17" s="1">
        <v>159</v>
      </c>
      <c r="W17" s="10">
        <f t="shared" si="7"/>
        <v>7.0549168312342189E-2</v>
      </c>
      <c r="X17" s="9">
        <f t="shared" si="8"/>
        <v>0.15532756893412009</v>
      </c>
      <c r="Y17" s="11">
        <f t="shared" si="9"/>
        <v>1.7522263744232256E-4</v>
      </c>
      <c r="Z17" s="9">
        <f t="shared" si="14"/>
        <v>0.59488754715990422</v>
      </c>
      <c r="AA17" s="9">
        <f t="shared" si="10"/>
        <v>0.40501758110489172</v>
      </c>
      <c r="AB17" s="9">
        <f t="shared" si="15"/>
        <v>9.4871735204036885E-5</v>
      </c>
      <c r="AC17" s="12">
        <f t="shared" si="16"/>
        <v>16898.305084745763</v>
      </c>
      <c r="AD17" s="13">
        <f t="shared" si="11"/>
        <v>2951.2521739130434</v>
      </c>
      <c r="AE17" s="13">
        <f t="shared" si="11"/>
        <v>159</v>
      </c>
    </row>
    <row r="18" spans="1:31" x14ac:dyDescent="0.25">
      <c r="A18" t="s">
        <v>121</v>
      </c>
      <c r="B18" s="1">
        <v>201</v>
      </c>
      <c r="C18" s="7">
        <f t="shared" si="0"/>
        <v>5.1028179741051026E-2</v>
      </c>
      <c r="D18" s="8">
        <v>1606458</v>
      </c>
      <c r="E18" s="9">
        <f t="shared" si="1"/>
        <v>8.2766809378958611E-2</v>
      </c>
      <c r="F18" s="1">
        <f t="shared" si="2"/>
        <v>7992.3283582089553</v>
      </c>
      <c r="H18" t="s">
        <v>120</v>
      </c>
      <c r="I18" s="1">
        <v>88</v>
      </c>
      <c r="J18" s="1">
        <v>109</v>
      </c>
      <c r="K18" s="1">
        <v>4</v>
      </c>
      <c r="L18" s="10">
        <f t="shared" si="3"/>
        <v>5.4054054054054057E-2</v>
      </c>
      <c r="M18" s="9">
        <f t="shared" si="4"/>
        <v>6.5426170468187272E-2</v>
      </c>
      <c r="N18" s="11">
        <f t="shared" si="5"/>
        <v>6.2015503875968991E-3</v>
      </c>
      <c r="O18" s="9">
        <f t="shared" si="12"/>
        <v>0.43781094527363185</v>
      </c>
      <c r="P18" s="9">
        <f t="shared" si="6"/>
        <v>0.54228855721393032</v>
      </c>
      <c r="Q18" s="9">
        <f t="shared" si="13"/>
        <v>1.9900497512437811E-2</v>
      </c>
      <c r="S18" t="s">
        <v>120</v>
      </c>
      <c r="T18" s="1">
        <v>1454389</v>
      </c>
      <c r="U18" s="1">
        <v>315295</v>
      </c>
      <c r="V18" s="1">
        <v>7329</v>
      </c>
      <c r="W18" s="10">
        <f t="shared" si="7"/>
        <v>0.10291467838778239</v>
      </c>
      <c r="X18" s="9">
        <f t="shared" si="8"/>
        <v>7.2149192158793896E-2</v>
      </c>
      <c r="Y18" s="11">
        <f t="shared" si="9"/>
        <v>8.0767717598413964E-3</v>
      </c>
      <c r="Z18" s="9">
        <f t="shared" si="14"/>
        <v>0.81844589769461451</v>
      </c>
      <c r="AA18" s="9">
        <f t="shared" si="10"/>
        <v>0.17742976556727497</v>
      </c>
      <c r="AB18" s="9">
        <f t="shared" si="15"/>
        <v>4.124336738110526E-3</v>
      </c>
      <c r="AC18" s="12">
        <f t="shared" si="16"/>
        <v>16527.147727272728</v>
      </c>
      <c r="AD18" s="13">
        <f t="shared" si="11"/>
        <v>2892.6146788990827</v>
      </c>
      <c r="AE18" s="13">
        <f t="shared" si="11"/>
        <v>1832.25</v>
      </c>
    </row>
    <row r="19" spans="1:31" x14ac:dyDescent="0.25">
      <c r="A19" t="s">
        <v>122</v>
      </c>
      <c r="B19" s="1">
        <v>82</v>
      </c>
      <c r="C19" s="7">
        <f t="shared" si="0"/>
        <v>2.0817466362020816E-2</v>
      </c>
      <c r="D19" s="8">
        <v>1270074</v>
      </c>
      <c r="E19" s="9">
        <f t="shared" si="1"/>
        <v>6.5435867389730368E-2</v>
      </c>
      <c r="F19" s="1">
        <f t="shared" si="2"/>
        <v>15488.707317073171</v>
      </c>
      <c r="H19" t="s">
        <v>121</v>
      </c>
      <c r="I19" s="1">
        <v>35</v>
      </c>
      <c r="J19" s="1">
        <v>164</v>
      </c>
      <c r="K19" s="1">
        <v>2</v>
      </c>
      <c r="L19" s="10">
        <f t="shared" si="3"/>
        <v>2.14987714987715E-2</v>
      </c>
      <c r="M19" s="9">
        <f t="shared" si="4"/>
        <v>9.8439375750300123E-2</v>
      </c>
      <c r="N19" s="11">
        <f t="shared" si="5"/>
        <v>3.1007751937984496E-3</v>
      </c>
      <c r="O19" s="9">
        <f t="shared" si="12"/>
        <v>0.17412935323383086</v>
      </c>
      <c r="P19" s="9">
        <f t="shared" si="6"/>
        <v>0.8159203980099502</v>
      </c>
      <c r="Q19" s="9">
        <f t="shared" si="13"/>
        <v>9.9502487562189053E-3</v>
      </c>
      <c r="S19" t="s">
        <v>121</v>
      </c>
      <c r="T19" s="1">
        <v>661165</v>
      </c>
      <c r="U19" s="1">
        <v>945185</v>
      </c>
      <c r="V19" s="1">
        <v>108</v>
      </c>
      <c r="W19" s="10">
        <f t="shared" si="7"/>
        <v>4.6784995854794099E-2</v>
      </c>
      <c r="X19" s="9">
        <f t="shared" si="8"/>
        <v>0.21628739494952223</v>
      </c>
      <c r="Y19" s="11">
        <f t="shared" si="9"/>
        <v>1.1901914996082286E-4</v>
      </c>
      <c r="Z19" s="9">
        <f t="shared" si="14"/>
        <v>0.41156693794671256</v>
      </c>
      <c r="AA19" s="9">
        <f t="shared" si="10"/>
        <v>0.58836583340491944</v>
      </c>
      <c r="AB19" s="9">
        <f t="shared" si="15"/>
        <v>6.7228648368024567E-5</v>
      </c>
      <c r="AC19" s="12">
        <f t="shared" si="16"/>
        <v>18890.428571428572</v>
      </c>
      <c r="AD19" s="13">
        <f t="shared" si="11"/>
        <v>5763.3231707317073</v>
      </c>
      <c r="AE19" s="13">
        <f t="shared" si="11"/>
        <v>54</v>
      </c>
    </row>
    <row r="20" spans="1:31" x14ac:dyDescent="0.25">
      <c r="A20" t="s">
        <v>123</v>
      </c>
      <c r="B20" s="1">
        <v>305</v>
      </c>
      <c r="C20" s="7">
        <f t="shared" si="0"/>
        <v>7.7430820005077436E-2</v>
      </c>
      <c r="D20" s="8">
        <v>172694</v>
      </c>
      <c r="E20" s="9">
        <f t="shared" si="1"/>
        <v>8.8974199007318452E-3</v>
      </c>
      <c r="F20" s="1">
        <f t="shared" si="2"/>
        <v>566.20983606557377</v>
      </c>
      <c r="H20" t="s">
        <v>122</v>
      </c>
      <c r="I20" s="1">
        <v>30</v>
      </c>
      <c r="J20" s="1">
        <v>40</v>
      </c>
      <c r="K20" s="1">
        <v>12</v>
      </c>
      <c r="L20" s="10">
        <f t="shared" si="3"/>
        <v>1.8427518427518427E-2</v>
      </c>
      <c r="M20" s="9">
        <f t="shared" si="4"/>
        <v>2.4009603841536616E-2</v>
      </c>
      <c r="N20" s="11">
        <f t="shared" si="5"/>
        <v>1.8604651162790697E-2</v>
      </c>
      <c r="O20" s="9">
        <f t="shared" si="12"/>
        <v>0.36585365853658536</v>
      </c>
      <c r="P20" s="9">
        <f t="shared" si="6"/>
        <v>0.48780487804878048</v>
      </c>
      <c r="Q20" s="9">
        <f t="shared" si="13"/>
        <v>0.14634146341463414</v>
      </c>
      <c r="S20" t="s">
        <v>122</v>
      </c>
      <c r="T20" s="1">
        <v>999050</v>
      </c>
      <c r="U20" s="1">
        <v>262187</v>
      </c>
      <c r="V20" s="1">
        <v>8837</v>
      </c>
      <c r="W20" s="10">
        <f t="shared" si="7"/>
        <v>7.0694229290316407E-2</v>
      </c>
      <c r="X20" s="9">
        <f t="shared" si="8"/>
        <v>5.9996448546718775E-2</v>
      </c>
      <c r="Y20" s="11">
        <f t="shared" si="9"/>
        <v>9.7386317426277E-3</v>
      </c>
      <c r="Z20" s="9">
        <f t="shared" si="14"/>
        <v>0.7866077094720465</v>
      </c>
      <c r="AA20" s="9">
        <f t="shared" si="10"/>
        <v>0.20643442823016611</v>
      </c>
      <c r="AB20" s="9">
        <f t="shared" si="15"/>
        <v>6.9578622977873733E-3</v>
      </c>
      <c r="AC20" s="12">
        <f t="shared" si="16"/>
        <v>33301.666666666664</v>
      </c>
      <c r="AD20" s="13">
        <f t="shared" si="11"/>
        <v>6554.6750000000002</v>
      </c>
      <c r="AE20" s="13">
        <f t="shared" si="11"/>
        <v>736.41666666666663</v>
      </c>
    </row>
    <row r="21" spans="1:31" ht="15.75" thickBot="1" x14ac:dyDescent="0.3">
      <c r="A21" s="14" t="s">
        <v>52</v>
      </c>
      <c r="B21" s="15">
        <f>SUM(B5:B20)</f>
        <v>3939</v>
      </c>
      <c r="C21" s="16">
        <f t="shared" si="0"/>
        <v>1</v>
      </c>
      <c r="D21" s="17">
        <f>SUM(D5:D20)</f>
        <v>19409447</v>
      </c>
      <c r="E21" s="16">
        <f t="shared" si="1"/>
        <v>1</v>
      </c>
      <c r="F21" s="15">
        <f t="shared" si="2"/>
        <v>4927.5062198527548</v>
      </c>
      <c r="H21" t="s">
        <v>123</v>
      </c>
      <c r="I21" s="1">
        <v>24</v>
      </c>
      <c r="J21" s="1">
        <v>243</v>
      </c>
      <c r="K21" s="1">
        <v>38</v>
      </c>
      <c r="L21" s="10">
        <f t="shared" si="3"/>
        <v>1.4742014742014743E-2</v>
      </c>
      <c r="M21" s="9">
        <f t="shared" si="4"/>
        <v>0.14585834333733494</v>
      </c>
      <c r="N21" s="11">
        <f t="shared" si="5"/>
        <v>5.8914728682170542E-2</v>
      </c>
      <c r="O21" s="9">
        <f t="shared" si="12"/>
        <v>7.8688524590163941E-2</v>
      </c>
      <c r="P21" s="9">
        <f t="shared" si="6"/>
        <v>0.79672131147540981</v>
      </c>
      <c r="Q21" s="9">
        <f t="shared" si="13"/>
        <v>0.12459016393442623</v>
      </c>
      <c r="S21" t="s">
        <v>123</v>
      </c>
      <c r="T21" s="1">
        <v>27748</v>
      </c>
      <c r="U21" s="1">
        <v>130387</v>
      </c>
      <c r="V21" s="1">
        <v>14559</v>
      </c>
      <c r="W21" s="10">
        <f t="shared" si="7"/>
        <v>1.9634887886969617E-3</v>
      </c>
      <c r="X21" s="9">
        <f t="shared" si="8"/>
        <v>2.9836555346607653E-2</v>
      </c>
      <c r="Y21" s="11">
        <f t="shared" si="9"/>
        <v>1.6044442632218704E-2</v>
      </c>
      <c r="Z21" s="9">
        <f t="shared" si="14"/>
        <v>0.16067726730517562</v>
      </c>
      <c r="AA21" s="9">
        <f t="shared" si="10"/>
        <v>0.7550175454850776</v>
      </c>
      <c r="AB21" s="9">
        <f t="shared" si="15"/>
        <v>8.4305187209746724E-2</v>
      </c>
      <c r="AC21" s="12">
        <f t="shared" si="16"/>
        <v>1156.1666666666667</v>
      </c>
      <c r="AD21" s="13">
        <f t="shared" si="11"/>
        <v>536.57201646090539</v>
      </c>
      <c r="AE21" s="13">
        <f t="shared" si="11"/>
        <v>383.13157894736844</v>
      </c>
    </row>
    <row r="22" spans="1:31" ht="15.75" thickBot="1" x14ac:dyDescent="0.3">
      <c r="H22" s="14" t="s">
        <v>52</v>
      </c>
      <c r="I22" s="15">
        <f>SUM(I6:I21)</f>
        <v>1628</v>
      </c>
      <c r="J22" s="15">
        <f>SUM(J6:J21)</f>
        <v>1666</v>
      </c>
      <c r="K22" s="15">
        <f>SUM(K6:K21)</f>
        <v>645</v>
      </c>
      <c r="L22" s="18">
        <f t="shared" si="3"/>
        <v>1</v>
      </c>
      <c r="M22" s="16">
        <f t="shared" si="4"/>
        <v>1</v>
      </c>
      <c r="N22" s="19">
        <f t="shared" si="5"/>
        <v>1</v>
      </c>
      <c r="O22" s="18">
        <f t="shared" si="12"/>
        <v>0.41330286874841332</v>
      </c>
      <c r="P22" s="16">
        <f t="shared" ref="P22" si="17">J22/SUM($I22:$K22)</f>
        <v>0.42294998730642297</v>
      </c>
      <c r="Q22" s="16">
        <f t="shared" si="13"/>
        <v>0.16374714394516374</v>
      </c>
      <c r="S22" s="14" t="s">
        <v>52</v>
      </c>
      <c r="T22" s="15">
        <f>SUM(T6:T21)</f>
        <v>14131988</v>
      </c>
      <c r="U22" s="15">
        <f>SUM(U6:U21)</f>
        <v>4370042</v>
      </c>
      <c r="V22" s="15">
        <f>SUM(V6:V21)</f>
        <v>907417</v>
      </c>
      <c r="W22" s="18">
        <f t="shared" si="7"/>
        <v>1</v>
      </c>
      <c r="X22" s="16">
        <f t="shared" si="8"/>
        <v>1</v>
      </c>
      <c r="Y22" s="19">
        <f t="shared" si="9"/>
        <v>1</v>
      </c>
      <c r="Z22" s="18">
        <f t="shared" si="14"/>
        <v>0.72809843577717592</v>
      </c>
      <c r="AA22" s="16">
        <f t="shared" ref="AA22" si="18">U22/SUM($T22:$V22)</f>
        <v>0.22515025801610938</v>
      </c>
      <c r="AB22" s="16">
        <f t="shared" si="15"/>
        <v>4.67513062067147E-2</v>
      </c>
      <c r="AC22" s="20">
        <f t="shared" si="16"/>
        <v>8680.5823095823089</v>
      </c>
      <c r="AD22" s="21">
        <f t="shared" ref="AD22" si="19">IF(J22=0,"-",U22/J22)</f>
        <v>2623.0744297719089</v>
      </c>
      <c r="AE22" s="21">
        <f t="shared" ref="AE22" si="20">IF(K22=0,"-",V22/K22)</f>
        <v>1406.848062015504</v>
      </c>
    </row>
    <row r="23" spans="1:31" x14ac:dyDescent="0.25">
      <c r="A23" t="s">
        <v>53</v>
      </c>
    </row>
    <row r="24" spans="1:31" x14ac:dyDescent="0.25">
      <c r="A24" t="s">
        <v>54</v>
      </c>
    </row>
    <row r="25" spans="1:31" x14ac:dyDescent="0.25">
      <c r="A25" t="s">
        <v>55</v>
      </c>
    </row>
    <row r="26" spans="1:31" x14ac:dyDescent="0.25">
      <c r="A26" t="s">
        <v>56</v>
      </c>
    </row>
  </sheetData>
  <mergeCells count="30">
    <mergeCell ref="W4:W5"/>
    <mergeCell ref="AD4:AD5"/>
    <mergeCell ref="AE4:AE5"/>
    <mergeCell ref="X4:X5"/>
    <mergeCell ref="Y4:Y5"/>
    <mergeCell ref="Z4:Z5"/>
    <mergeCell ref="AA4:AA5"/>
    <mergeCell ref="AB4:AB5"/>
    <mergeCell ref="AC4:AC5"/>
    <mergeCell ref="W3:Y3"/>
    <mergeCell ref="Z3:AB3"/>
    <mergeCell ref="AC3:AE3"/>
    <mergeCell ref="I4:I5"/>
    <mergeCell ref="J4:J5"/>
    <mergeCell ref="K4:K5"/>
    <mergeCell ref="L4:L5"/>
    <mergeCell ref="M4:M5"/>
    <mergeCell ref="N4:N5"/>
    <mergeCell ref="O4:O5"/>
    <mergeCell ref="T3:V3"/>
    <mergeCell ref="P4:P5"/>
    <mergeCell ref="Q4:Q5"/>
    <mergeCell ref="T4:T5"/>
    <mergeCell ref="U4:U5"/>
    <mergeCell ref="V4:V5"/>
    <mergeCell ref="B3:C3"/>
    <mergeCell ref="D3:F3"/>
    <mergeCell ref="I3:K3"/>
    <mergeCell ref="L3:N3"/>
    <mergeCell ref="O3:Q3"/>
  </mergeCells>
  <pageMargins left="0.7" right="0.7" top="0.75" bottom="0.75" header="0.3" footer="0.3"/>
  <pageSetup paperSize="5" scale="93" fitToWidth="3" orientation="landscape" r:id="rId1"/>
  <headerFooter>
    <oddHeader>&amp;L2015 Carnegie Classifications of Institutions of Higher Education&amp;RClassification Summary Tables</oddHeader>
    <oddFooter>&amp;C&amp;P</oddFooter>
  </headerFooter>
  <colBreaks count="1" manualBreakCount="1">
    <brk id="7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zoomScaleNormal="100" workbookViewId="0">
      <selection activeCell="G13" sqref="G13"/>
    </sheetView>
  </sheetViews>
  <sheetFormatPr defaultRowHeight="15" x14ac:dyDescent="0.25"/>
  <cols>
    <col min="1" max="1" width="43.5703125" customWidth="1"/>
    <col min="2" max="3" width="9.7109375" customWidth="1"/>
    <col min="4" max="4" width="11.7109375" customWidth="1"/>
    <col min="5" max="6" width="9.7109375" customWidth="1"/>
    <col min="7" max="7" width="9.140625" customWidth="1"/>
    <col min="8" max="8" width="44.7109375" customWidth="1"/>
    <col min="9" max="17" width="9.7109375" customWidth="1"/>
    <col min="19" max="19" width="43.5703125" customWidth="1"/>
    <col min="20" max="22" width="10.7109375" customWidth="1"/>
    <col min="23" max="31" width="9.7109375" customWidth="1"/>
  </cols>
  <sheetData>
    <row r="1" spans="1:31" ht="18.75" x14ac:dyDescent="0.3">
      <c r="A1" s="22" t="s">
        <v>124</v>
      </c>
      <c r="H1" s="22" t="s">
        <v>124</v>
      </c>
      <c r="S1" s="22" t="s">
        <v>124</v>
      </c>
    </row>
    <row r="2" spans="1:31" ht="19.5" thickBot="1" x14ac:dyDescent="0.35">
      <c r="A2" s="2" t="s">
        <v>1</v>
      </c>
      <c r="H2" s="2" t="s">
        <v>2</v>
      </c>
      <c r="S2" s="2" t="s">
        <v>3</v>
      </c>
    </row>
    <row r="3" spans="1:31" x14ac:dyDescent="0.25">
      <c r="A3" s="3"/>
      <c r="B3" s="25" t="s">
        <v>4</v>
      </c>
      <c r="C3" s="25"/>
      <c r="D3" s="24" t="s">
        <v>5</v>
      </c>
      <c r="E3" s="25"/>
      <c r="F3" s="25"/>
      <c r="H3" s="3"/>
      <c r="I3" s="25" t="s">
        <v>6</v>
      </c>
      <c r="J3" s="25"/>
      <c r="K3" s="25"/>
      <c r="L3" s="24" t="s">
        <v>7</v>
      </c>
      <c r="M3" s="25"/>
      <c r="N3" s="26"/>
      <c r="O3" s="25" t="s">
        <v>8</v>
      </c>
      <c r="P3" s="25"/>
      <c r="Q3" s="25"/>
      <c r="S3" s="3"/>
      <c r="T3" s="25" t="s">
        <v>9</v>
      </c>
      <c r="U3" s="25"/>
      <c r="V3" s="25"/>
      <c r="W3" s="24" t="s">
        <v>7</v>
      </c>
      <c r="X3" s="25"/>
      <c r="Y3" s="26"/>
      <c r="Z3" s="25" t="s">
        <v>8</v>
      </c>
      <c r="AA3" s="25"/>
      <c r="AB3" s="25"/>
      <c r="AC3" s="24" t="s">
        <v>10</v>
      </c>
      <c r="AD3" s="25"/>
      <c r="AE3" s="25"/>
    </row>
    <row r="4" spans="1:31" ht="15" customHeight="1" x14ac:dyDescent="0.25">
      <c r="A4" s="4" t="s">
        <v>11</v>
      </c>
      <c r="B4" s="5" t="s">
        <v>12</v>
      </c>
      <c r="C4" s="5" t="s">
        <v>13</v>
      </c>
      <c r="D4" s="6" t="s">
        <v>14</v>
      </c>
      <c r="E4" s="5" t="s">
        <v>13</v>
      </c>
      <c r="F4" s="5" t="s">
        <v>15</v>
      </c>
      <c r="I4" s="29" t="s">
        <v>16</v>
      </c>
      <c r="J4" s="27" t="s">
        <v>17</v>
      </c>
      <c r="K4" s="31" t="s">
        <v>18</v>
      </c>
      <c r="L4" s="29" t="s">
        <v>16</v>
      </c>
      <c r="M4" s="27" t="s">
        <v>17</v>
      </c>
      <c r="N4" s="31" t="s">
        <v>18</v>
      </c>
      <c r="O4" s="33" t="s">
        <v>16</v>
      </c>
      <c r="P4" s="27" t="s">
        <v>17</v>
      </c>
      <c r="Q4" s="27" t="s">
        <v>18</v>
      </c>
      <c r="T4" s="29" t="s">
        <v>16</v>
      </c>
      <c r="U4" s="27" t="s">
        <v>17</v>
      </c>
      <c r="V4" s="31" t="s">
        <v>18</v>
      </c>
      <c r="W4" s="29" t="s">
        <v>16</v>
      </c>
      <c r="X4" s="27" t="s">
        <v>17</v>
      </c>
      <c r="Y4" s="31" t="s">
        <v>18</v>
      </c>
      <c r="Z4" s="33" t="s">
        <v>16</v>
      </c>
      <c r="AA4" s="27" t="s">
        <v>17</v>
      </c>
      <c r="AB4" s="27" t="s">
        <v>18</v>
      </c>
      <c r="AC4" s="33" t="s">
        <v>16</v>
      </c>
      <c r="AD4" s="27" t="s">
        <v>17</v>
      </c>
      <c r="AE4" s="27" t="s">
        <v>18</v>
      </c>
    </row>
    <row r="5" spans="1:31" x14ac:dyDescent="0.25">
      <c r="A5" t="s">
        <v>125</v>
      </c>
      <c r="B5" s="1">
        <v>358</v>
      </c>
      <c r="C5" s="7">
        <f t="shared" ref="C5:C23" si="0">B5/B$23</f>
        <v>9.0886011678090892E-2</v>
      </c>
      <c r="D5" s="8">
        <v>99628</v>
      </c>
      <c r="E5" s="9">
        <f t="shared" ref="E5:E23" si="1">D5/D$23</f>
        <v>5.1329643755435176E-3</v>
      </c>
      <c r="F5" s="1">
        <f>D5/B5</f>
        <v>278.29050279329607</v>
      </c>
      <c r="H5" s="4" t="s">
        <v>11</v>
      </c>
      <c r="I5" s="30"/>
      <c r="J5" s="28"/>
      <c r="K5" s="32"/>
      <c r="L5" s="30"/>
      <c r="M5" s="28"/>
      <c r="N5" s="32"/>
      <c r="O5" s="34"/>
      <c r="P5" s="28"/>
      <c r="Q5" s="28"/>
      <c r="S5" s="4" t="s">
        <v>11</v>
      </c>
      <c r="T5" s="30"/>
      <c r="U5" s="28"/>
      <c r="V5" s="32"/>
      <c r="W5" s="30"/>
      <c r="X5" s="28"/>
      <c r="Y5" s="32"/>
      <c r="Z5" s="34"/>
      <c r="AA5" s="28"/>
      <c r="AB5" s="28"/>
      <c r="AC5" s="34"/>
      <c r="AD5" s="28"/>
      <c r="AE5" s="28"/>
    </row>
    <row r="6" spans="1:31" x14ac:dyDescent="0.25">
      <c r="A6" t="s">
        <v>126</v>
      </c>
      <c r="B6" s="1">
        <v>479</v>
      </c>
      <c r="C6" s="7">
        <f t="shared" si="0"/>
        <v>0.12160446813912161</v>
      </c>
      <c r="D6" s="8">
        <v>841683</v>
      </c>
      <c r="E6" s="9">
        <f t="shared" si="1"/>
        <v>4.3364604875141474E-2</v>
      </c>
      <c r="F6" s="1">
        <f t="shared" ref="F6:F23" si="2">D6/B6</f>
        <v>1757.1670146137787</v>
      </c>
      <c r="H6" t="s">
        <v>125</v>
      </c>
      <c r="I6" s="1">
        <v>52</v>
      </c>
      <c r="J6" s="1">
        <v>79</v>
      </c>
      <c r="K6" s="1">
        <v>227</v>
      </c>
      <c r="L6" s="10">
        <f t="shared" ref="L6:L24" si="3">I6/I$24</f>
        <v>3.1941031941031942E-2</v>
      </c>
      <c r="M6" s="9">
        <f t="shared" ref="M6:M24" si="4">J6/J$24</f>
        <v>4.7418967587034816E-2</v>
      </c>
      <c r="N6" s="11">
        <f t="shared" ref="N6:N24" si="5">K6/K$24</f>
        <v>0.35193798449612401</v>
      </c>
      <c r="O6" s="9">
        <f>I6/SUM($I6:$K6)</f>
        <v>0.14525139664804471</v>
      </c>
      <c r="P6" s="9">
        <f t="shared" ref="P6:Q21" si="6">J6/SUM($I6:$K6)</f>
        <v>0.2206703910614525</v>
      </c>
      <c r="Q6" s="9">
        <f t="shared" si="6"/>
        <v>0.63407821229050276</v>
      </c>
      <c r="S6" t="s">
        <v>125</v>
      </c>
      <c r="T6" s="1">
        <v>28361</v>
      </c>
      <c r="U6" s="1">
        <v>15722</v>
      </c>
      <c r="V6" s="1">
        <v>55545</v>
      </c>
      <c r="W6" s="10">
        <f t="shared" ref="W6:W24" si="7">T6/T$24</f>
        <v>2.0068655591838885E-3</v>
      </c>
      <c r="X6" s="9">
        <f t="shared" ref="X6:X24" si="8">U6/U$24</f>
        <v>3.5976770932636347E-3</v>
      </c>
      <c r="Y6" s="11">
        <f t="shared" ref="Y6:Y24" si="9">V6/V$24</f>
        <v>6.121221004235098E-2</v>
      </c>
      <c r="Z6" s="9">
        <f>T6/SUM($T6:$V6)</f>
        <v>0.28466896856305457</v>
      </c>
      <c r="AA6" s="9">
        <f t="shared" ref="AA6:AB21" si="10">U6/SUM($T6:$V6)</f>
        <v>0.15780704219697275</v>
      </c>
      <c r="AB6" s="9">
        <f t="shared" si="10"/>
        <v>0.55752398923997271</v>
      </c>
      <c r="AC6" s="12">
        <f>IF(I6&gt;0,T6/I6,"-")</f>
        <v>545.40384615384619</v>
      </c>
      <c r="AD6" s="13">
        <f t="shared" ref="AD6:AE21" si="11">IF(J6&gt;0,U6/J6,"-")</f>
        <v>199.01265822784811</v>
      </c>
      <c r="AE6" s="13">
        <f t="shared" si="11"/>
        <v>244.69162995594715</v>
      </c>
    </row>
    <row r="7" spans="1:31" x14ac:dyDescent="0.25">
      <c r="A7" t="s">
        <v>127</v>
      </c>
      <c r="B7" s="1">
        <v>293</v>
      </c>
      <c r="C7" s="7">
        <f t="shared" si="0"/>
        <v>7.4384361513074385E-2</v>
      </c>
      <c r="D7" s="8">
        <v>1690433</v>
      </c>
      <c r="E7" s="9">
        <f t="shared" si="1"/>
        <v>8.7093310798602344E-2</v>
      </c>
      <c r="F7" s="1">
        <f t="shared" si="2"/>
        <v>5769.3959044368603</v>
      </c>
      <c r="H7" t="s">
        <v>126</v>
      </c>
      <c r="I7" s="1">
        <v>356</v>
      </c>
      <c r="J7" s="1">
        <v>11</v>
      </c>
      <c r="K7" s="1">
        <v>112</v>
      </c>
      <c r="L7" s="10">
        <f t="shared" si="3"/>
        <v>0.21867321867321868</v>
      </c>
      <c r="M7" s="9">
        <f t="shared" si="4"/>
        <v>6.6026410564225691E-3</v>
      </c>
      <c r="N7" s="11">
        <f t="shared" si="5"/>
        <v>0.17364341085271318</v>
      </c>
      <c r="O7" s="9">
        <f t="shared" ref="O7:O24" si="12">I7/SUM($I7:$K7)</f>
        <v>0.74321503131524014</v>
      </c>
      <c r="P7" s="9">
        <f t="shared" si="6"/>
        <v>2.2964509394572025E-2</v>
      </c>
      <c r="Q7" s="9">
        <f t="shared" ref="Q7:Q24" si="13">K7/SUM($I7:$K7)</f>
        <v>0.23382045929018788</v>
      </c>
      <c r="S7" t="s">
        <v>126</v>
      </c>
      <c r="T7" s="1">
        <v>735042</v>
      </c>
      <c r="U7" s="1">
        <v>9925</v>
      </c>
      <c r="V7" s="1">
        <v>96716</v>
      </c>
      <c r="W7" s="10">
        <f t="shared" si="7"/>
        <v>5.2012639693721788E-2</v>
      </c>
      <c r="X7" s="9">
        <f t="shared" si="8"/>
        <v>2.2711452201145893E-3</v>
      </c>
      <c r="Y7" s="11">
        <f t="shared" si="9"/>
        <v>0.10658385284824948</v>
      </c>
      <c r="Z7" s="9">
        <f t="shared" ref="Z7:Z24" si="14">T7/SUM($T7:$V7)</f>
        <v>0.87330028050940789</v>
      </c>
      <c r="AA7" s="9">
        <f t="shared" si="10"/>
        <v>1.1791850375972902E-2</v>
      </c>
      <c r="AB7" s="9">
        <f t="shared" ref="AB7:AB24" si="15">V7/SUM($T7:$V7)</f>
        <v>0.11490786911461916</v>
      </c>
      <c r="AC7" s="12">
        <f t="shared" ref="AC7:AC24" si="16">IF(I7&gt;0,T7/I7,"-")</f>
        <v>2064.7247191011238</v>
      </c>
      <c r="AD7" s="13">
        <f t="shared" si="11"/>
        <v>902.27272727272725</v>
      </c>
      <c r="AE7" s="13">
        <f t="shared" si="11"/>
        <v>863.53571428571433</v>
      </c>
    </row>
    <row r="8" spans="1:31" x14ac:dyDescent="0.25">
      <c r="A8" t="s">
        <v>128</v>
      </c>
      <c r="B8" s="1">
        <v>114</v>
      </c>
      <c r="C8" s="7">
        <f t="shared" si="0"/>
        <v>2.8941355674028942E-2</v>
      </c>
      <c r="D8" s="8">
        <v>1392125</v>
      </c>
      <c r="E8" s="9">
        <f t="shared" si="1"/>
        <v>7.1724093942501302E-2</v>
      </c>
      <c r="F8" s="1">
        <f t="shared" si="2"/>
        <v>12211.622807017544</v>
      </c>
      <c r="H8" t="s">
        <v>127</v>
      </c>
      <c r="I8" s="1">
        <v>289</v>
      </c>
      <c r="J8" s="1">
        <v>0</v>
      </c>
      <c r="K8" s="1">
        <v>4</v>
      </c>
      <c r="L8" s="10">
        <f t="shared" si="3"/>
        <v>0.17751842751842753</v>
      </c>
      <c r="M8" s="9">
        <f t="shared" si="4"/>
        <v>0</v>
      </c>
      <c r="N8" s="11">
        <f t="shared" si="5"/>
        <v>6.2015503875968991E-3</v>
      </c>
      <c r="O8" s="9">
        <f t="shared" si="12"/>
        <v>0.98634812286689422</v>
      </c>
      <c r="P8" s="9">
        <f t="shared" si="6"/>
        <v>0</v>
      </c>
      <c r="Q8" s="9">
        <f t="shared" si="13"/>
        <v>1.3651877133105802E-2</v>
      </c>
      <c r="S8" t="s">
        <v>127</v>
      </c>
      <c r="T8" s="1">
        <v>1678933</v>
      </c>
      <c r="U8" s="1">
        <v>0</v>
      </c>
      <c r="V8" s="1">
        <v>11500</v>
      </c>
      <c r="W8" s="10">
        <f t="shared" si="7"/>
        <v>0.11880373801619418</v>
      </c>
      <c r="X8" s="9">
        <f t="shared" si="8"/>
        <v>0</v>
      </c>
      <c r="Y8" s="11">
        <f t="shared" si="9"/>
        <v>1.2673335412495027E-2</v>
      </c>
      <c r="Z8" s="9">
        <f t="shared" si="14"/>
        <v>0.99319700928696963</v>
      </c>
      <c r="AA8" s="9">
        <f t="shared" si="10"/>
        <v>0</v>
      </c>
      <c r="AB8" s="9">
        <f t="shared" si="15"/>
        <v>6.8029907130303302E-3</v>
      </c>
      <c r="AC8" s="12">
        <f t="shared" si="16"/>
        <v>5809.4567474048445</v>
      </c>
      <c r="AD8" s="13" t="str">
        <f t="shared" si="11"/>
        <v>-</v>
      </c>
      <c r="AE8" s="13">
        <f t="shared" si="11"/>
        <v>2875</v>
      </c>
    </row>
    <row r="9" spans="1:31" x14ac:dyDescent="0.25">
      <c r="A9" t="s">
        <v>129</v>
      </c>
      <c r="B9" s="1">
        <v>44</v>
      </c>
      <c r="C9" s="7">
        <f t="shared" si="0"/>
        <v>1.1170347804011171E-2</v>
      </c>
      <c r="D9" s="8">
        <v>1201574</v>
      </c>
      <c r="E9" s="9">
        <f t="shared" si="1"/>
        <v>6.190665813405194E-2</v>
      </c>
      <c r="F9" s="1">
        <f t="shared" si="2"/>
        <v>27308.5</v>
      </c>
      <c r="H9" t="s">
        <v>128</v>
      </c>
      <c r="I9" s="1">
        <v>112</v>
      </c>
      <c r="J9" s="1">
        <v>1</v>
      </c>
      <c r="K9" s="1">
        <v>1</v>
      </c>
      <c r="L9" s="10">
        <f t="shared" si="3"/>
        <v>6.8796068796068796E-2</v>
      </c>
      <c r="M9" s="9">
        <f t="shared" si="4"/>
        <v>6.0024009603841532E-4</v>
      </c>
      <c r="N9" s="11">
        <f t="shared" si="5"/>
        <v>1.5503875968992248E-3</v>
      </c>
      <c r="O9" s="9">
        <f t="shared" si="12"/>
        <v>0.98245614035087714</v>
      </c>
      <c r="P9" s="9">
        <f t="shared" si="6"/>
        <v>8.771929824561403E-3</v>
      </c>
      <c r="Q9" s="9">
        <f t="shared" si="13"/>
        <v>8.771929824561403E-3</v>
      </c>
      <c r="S9" t="s">
        <v>128</v>
      </c>
      <c r="T9" s="1">
        <v>1377401</v>
      </c>
      <c r="U9" s="1">
        <v>7124</v>
      </c>
      <c r="V9" s="1">
        <v>7600</v>
      </c>
      <c r="W9" s="10">
        <f t="shared" si="7"/>
        <v>9.7466895669597223E-2</v>
      </c>
      <c r="X9" s="9">
        <f t="shared" si="8"/>
        <v>1.6301902819240638E-3</v>
      </c>
      <c r="Y9" s="11">
        <f t="shared" si="9"/>
        <v>8.3754216639097562E-3</v>
      </c>
      <c r="Z9" s="9">
        <f t="shared" si="14"/>
        <v>0.98942336356289839</v>
      </c>
      <c r="AA9" s="9">
        <f t="shared" si="10"/>
        <v>5.1173565592170242E-3</v>
      </c>
      <c r="AB9" s="9">
        <f t="shared" si="15"/>
        <v>5.459279877884529E-3</v>
      </c>
      <c r="AC9" s="12">
        <f t="shared" si="16"/>
        <v>12298.223214285714</v>
      </c>
      <c r="AD9" s="13">
        <f t="shared" si="11"/>
        <v>7124</v>
      </c>
      <c r="AE9" s="13">
        <f t="shared" si="11"/>
        <v>7600</v>
      </c>
    </row>
    <row r="10" spans="1:31" x14ac:dyDescent="0.25">
      <c r="A10" t="s">
        <v>130</v>
      </c>
      <c r="B10" s="1">
        <v>441</v>
      </c>
      <c r="C10" s="7">
        <f t="shared" si="0"/>
        <v>0.11195734958111196</v>
      </c>
      <c r="D10" s="8">
        <v>245817</v>
      </c>
      <c r="E10" s="9">
        <f t="shared" si="1"/>
        <v>1.266481214019132E-2</v>
      </c>
      <c r="F10" s="1">
        <f t="shared" si="2"/>
        <v>557.40816326530614</v>
      </c>
      <c r="H10" t="s">
        <v>129</v>
      </c>
      <c r="I10" s="1">
        <v>44</v>
      </c>
      <c r="J10" s="1">
        <v>0</v>
      </c>
      <c r="K10" s="1">
        <v>0</v>
      </c>
      <c r="L10" s="10">
        <f t="shared" si="3"/>
        <v>2.7027027027027029E-2</v>
      </c>
      <c r="M10" s="9">
        <f t="shared" si="4"/>
        <v>0</v>
      </c>
      <c r="N10" s="11">
        <f t="shared" si="5"/>
        <v>0</v>
      </c>
      <c r="O10" s="9">
        <f t="shared" si="12"/>
        <v>1</v>
      </c>
      <c r="P10" s="9">
        <f t="shared" si="6"/>
        <v>0</v>
      </c>
      <c r="Q10" s="9">
        <f t="shared" si="13"/>
        <v>0</v>
      </c>
      <c r="S10" t="s">
        <v>129</v>
      </c>
      <c r="T10" s="1">
        <v>1201574</v>
      </c>
      <c r="U10" s="1">
        <v>0</v>
      </c>
      <c r="V10" s="1">
        <v>0</v>
      </c>
      <c r="W10" s="10">
        <f t="shared" si="7"/>
        <v>8.5025121730927022E-2</v>
      </c>
      <c r="X10" s="9">
        <f t="shared" si="8"/>
        <v>0</v>
      </c>
      <c r="Y10" s="11">
        <f t="shared" si="9"/>
        <v>0</v>
      </c>
      <c r="Z10" s="9">
        <f t="shared" si="14"/>
        <v>1</v>
      </c>
      <c r="AA10" s="9">
        <f t="shared" si="10"/>
        <v>0</v>
      </c>
      <c r="AB10" s="9">
        <f t="shared" si="15"/>
        <v>0</v>
      </c>
      <c r="AC10" s="12">
        <f t="shared" si="16"/>
        <v>27308.5</v>
      </c>
      <c r="AD10" s="13" t="str">
        <f t="shared" si="11"/>
        <v>-</v>
      </c>
      <c r="AE10" s="13" t="str">
        <f t="shared" si="11"/>
        <v>-</v>
      </c>
    </row>
    <row r="11" spans="1:31" x14ac:dyDescent="0.25">
      <c r="A11" t="s">
        <v>131</v>
      </c>
      <c r="B11" s="1">
        <v>93</v>
      </c>
      <c r="C11" s="7">
        <f t="shared" si="0"/>
        <v>2.3610053313023609E-2</v>
      </c>
      <c r="D11" s="8">
        <v>66688</v>
      </c>
      <c r="E11" s="9">
        <f t="shared" si="1"/>
        <v>3.4358526546377135E-3</v>
      </c>
      <c r="F11" s="1">
        <f t="shared" si="2"/>
        <v>717.07526881720435</v>
      </c>
      <c r="H11" t="s">
        <v>130</v>
      </c>
      <c r="I11" s="1">
        <v>51</v>
      </c>
      <c r="J11" s="1">
        <v>218</v>
      </c>
      <c r="K11" s="1">
        <v>172</v>
      </c>
      <c r="L11" s="10">
        <f t="shared" si="3"/>
        <v>3.1326781326781329E-2</v>
      </c>
      <c r="M11" s="9">
        <f t="shared" si="4"/>
        <v>0.13085234093637454</v>
      </c>
      <c r="N11" s="11">
        <f t="shared" si="5"/>
        <v>0.26666666666666666</v>
      </c>
      <c r="O11" s="9">
        <f t="shared" si="12"/>
        <v>0.11564625850340136</v>
      </c>
      <c r="P11" s="9">
        <f t="shared" si="6"/>
        <v>0.4943310657596372</v>
      </c>
      <c r="Q11" s="9">
        <f t="shared" si="13"/>
        <v>0.39002267573696148</v>
      </c>
      <c r="S11" t="s">
        <v>130</v>
      </c>
      <c r="T11" s="1">
        <v>60987</v>
      </c>
      <c r="U11" s="1">
        <v>105918</v>
      </c>
      <c r="V11" s="1">
        <v>78912</v>
      </c>
      <c r="W11" s="10">
        <f t="shared" si="7"/>
        <v>4.3155287140068336E-3</v>
      </c>
      <c r="X11" s="9">
        <f t="shared" si="8"/>
        <v>2.4237295659858646E-2</v>
      </c>
      <c r="Y11" s="11">
        <f t="shared" si="9"/>
        <v>8.6963325571374567E-2</v>
      </c>
      <c r="Z11" s="9">
        <f t="shared" si="14"/>
        <v>0.24809919574317479</v>
      </c>
      <c r="AA11" s="9">
        <f t="shared" si="10"/>
        <v>0.43088150941554082</v>
      </c>
      <c r="AB11" s="9">
        <f t="shared" si="15"/>
        <v>0.32101929484128439</v>
      </c>
      <c r="AC11" s="12">
        <f t="shared" si="16"/>
        <v>1195.8235294117646</v>
      </c>
      <c r="AD11" s="13">
        <f t="shared" si="11"/>
        <v>485.86238532110093</v>
      </c>
      <c r="AE11" s="13">
        <f t="shared" si="11"/>
        <v>458.7906976744186</v>
      </c>
    </row>
    <row r="12" spans="1:31" x14ac:dyDescent="0.25">
      <c r="A12" t="s">
        <v>132</v>
      </c>
      <c r="B12" s="1">
        <v>305</v>
      </c>
      <c r="C12" s="7">
        <f t="shared" si="0"/>
        <v>7.7430820005077436E-2</v>
      </c>
      <c r="D12" s="8">
        <v>166210</v>
      </c>
      <c r="E12" s="9">
        <f t="shared" si="1"/>
        <v>8.5633557720629552E-3</v>
      </c>
      <c r="F12" s="1">
        <f t="shared" si="2"/>
        <v>544.95081967213116</v>
      </c>
      <c r="H12" t="s">
        <v>131</v>
      </c>
      <c r="I12" s="1">
        <v>10</v>
      </c>
      <c r="J12" s="1">
        <v>76</v>
      </c>
      <c r="K12" s="1">
        <v>7</v>
      </c>
      <c r="L12" s="10">
        <f t="shared" si="3"/>
        <v>6.1425061425061421E-3</v>
      </c>
      <c r="M12" s="9">
        <f t="shared" si="4"/>
        <v>4.561824729891957E-2</v>
      </c>
      <c r="N12" s="11">
        <f t="shared" si="5"/>
        <v>1.0852713178294573E-2</v>
      </c>
      <c r="O12" s="9">
        <f t="shared" si="12"/>
        <v>0.10752688172043011</v>
      </c>
      <c r="P12" s="9">
        <f t="shared" si="6"/>
        <v>0.81720430107526887</v>
      </c>
      <c r="Q12" s="9">
        <f t="shared" si="13"/>
        <v>7.5268817204301078E-2</v>
      </c>
      <c r="S12" t="s">
        <v>131</v>
      </c>
      <c r="T12" s="1">
        <v>11513</v>
      </c>
      <c r="U12" s="1">
        <v>51047</v>
      </c>
      <c r="V12" s="1">
        <v>4128</v>
      </c>
      <c r="W12" s="10">
        <f t="shared" si="7"/>
        <v>8.1467660459377692E-4</v>
      </c>
      <c r="X12" s="9">
        <f t="shared" si="8"/>
        <v>1.1681123430850321E-2</v>
      </c>
      <c r="Y12" s="11">
        <f t="shared" si="9"/>
        <v>4.5491763985025628E-3</v>
      </c>
      <c r="Z12" s="9">
        <f t="shared" si="14"/>
        <v>0.17263975527831094</v>
      </c>
      <c r="AA12" s="9">
        <f t="shared" si="10"/>
        <v>0.76546005278310936</v>
      </c>
      <c r="AB12" s="9">
        <f t="shared" si="15"/>
        <v>6.1900191938579652E-2</v>
      </c>
      <c r="AC12" s="12">
        <f t="shared" si="16"/>
        <v>1151.3</v>
      </c>
      <c r="AD12" s="13">
        <f t="shared" si="11"/>
        <v>671.67105263157896</v>
      </c>
      <c r="AE12" s="13">
        <f t="shared" si="11"/>
        <v>589.71428571428567</v>
      </c>
    </row>
    <row r="13" spans="1:31" x14ac:dyDescent="0.25">
      <c r="A13" t="s">
        <v>133</v>
      </c>
      <c r="B13" s="1">
        <v>204</v>
      </c>
      <c r="C13" s="7">
        <f t="shared" si="0"/>
        <v>5.1789794364051789E-2</v>
      </c>
      <c r="D13" s="8">
        <v>545840</v>
      </c>
      <c r="E13" s="9">
        <f t="shared" si="1"/>
        <v>2.8122388030941841E-2</v>
      </c>
      <c r="F13" s="1">
        <f t="shared" si="2"/>
        <v>2675.6862745098038</v>
      </c>
      <c r="H13" t="s">
        <v>132</v>
      </c>
      <c r="I13" s="1">
        <v>10</v>
      </c>
      <c r="J13" s="1">
        <v>292</v>
      </c>
      <c r="K13" s="1">
        <v>3</v>
      </c>
      <c r="L13" s="10">
        <f t="shared" si="3"/>
        <v>6.1425061425061421E-3</v>
      </c>
      <c r="M13" s="9">
        <f t="shared" si="4"/>
        <v>0.1752701080432173</v>
      </c>
      <c r="N13" s="11">
        <f t="shared" si="5"/>
        <v>4.6511627906976744E-3</v>
      </c>
      <c r="O13" s="9">
        <f t="shared" si="12"/>
        <v>3.2786885245901641E-2</v>
      </c>
      <c r="P13" s="9">
        <f t="shared" si="6"/>
        <v>0.95737704918032784</v>
      </c>
      <c r="Q13" s="9">
        <f t="shared" si="13"/>
        <v>9.8360655737704927E-3</v>
      </c>
      <c r="S13" t="s">
        <v>132</v>
      </c>
      <c r="T13" s="1">
        <v>7618</v>
      </c>
      <c r="U13" s="1">
        <v>157630</v>
      </c>
      <c r="V13" s="1">
        <v>962</v>
      </c>
      <c r="W13" s="10">
        <f t="shared" si="7"/>
        <v>5.3906074644275099E-4</v>
      </c>
      <c r="X13" s="9">
        <f t="shared" si="8"/>
        <v>3.6070591541225459E-2</v>
      </c>
      <c r="Y13" s="11">
        <f t="shared" si="9"/>
        <v>1.0601520579843666E-3</v>
      </c>
      <c r="Z13" s="9">
        <f t="shared" si="14"/>
        <v>4.5833584020215389E-2</v>
      </c>
      <c r="AA13" s="9">
        <f t="shared" si="10"/>
        <v>0.94837855724685638</v>
      </c>
      <c r="AB13" s="9">
        <f t="shared" si="15"/>
        <v>5.7878587329282232E-3</v>
      </c>
      <c r="AC13" s="12">
        <f t="shared" si="16"/>
        <v>761.8</v>
      </c>
      <c r="AD13" s="13">
        <f t="shared" si="11"/>
        <v>539.82876712328766</v>
      </c>
      <c r="AE13" s="13">
        <f t="shared" si="11"/>
        <v>320.66666666666669</v>
      </c>
    </row>
    <row r="14" spans="1:31" x14ac:dyDescent="0.25">
      <c r="A14" t="s">
        <v>134</v>
      </c>
      <c r="B14" s="1">
        <v>146</v>
      </c>
      <c r="C14" s="7">
        <f t="shared" si="0"/>
        <v>3.7065244986037069E-2</v>
      </c>
      <c r="D14" s="8">
        <v>362091</v>
      </c>
      <c r="E14" s="9">
        <f t="shared" si="1"/>
        <v>1.8655400125516197E-2</v>
      </c>
      <c r="F14" s="1">
        <f t="shared" si="2"/>
        <v>2480.0753424657532</v>
      </c>
      <c r="H14" t="s">
        <v>133</v>
      </c>
      <c r="I14" s="1">
        <v>94</v>
      </c>
      <c r="J14" s="1">
        <v>58</v>
      </c>
      <c r="K14" s="1">
        <v>52</v>
      </c>
      <c r="L14" s="10">
        <f t="shared" si="3"/>
        <v>5.7739557739557738E-2</v>
      </c>
      <c r="M14" s="9">
        <f t="shared" si="4"/>
        <v>3.4813925570228089E-2</v>
      </c>
      <c r="N14" s="11">
        <f t="shared" si="5"/>
        <v>8.0620155038759689E-2</v>
      </c>
      <c r="O14" s="9">
        <f t="shared" si="12"/>
        <v>0.46078431372549017</v>
      </c>
      <c r="P14" s="9">
        <f t="shared" si="6"/>
        <v>0.28431372549019607</v>
      </c>
      <c r="Q14" s="9">
        <f t="shared" si="13"/>
        <v>0.25490196078431371</v>
      </c>
      <c r="S14" t="s">
        <v>133</v>
      </c>
      <c r="T14" s="1">
        <v>290116</v>
      </c>
      <c r="U14" s="1">
        <v>136985</v>
      </c>
      <c r="V14" s="1">
        <v>118739</v>
      </c>
      <c r="W14" s="10">
        <f t="shared" si="7"/>
        <v>2.05290296029122E-2</v>
      </c>
      <c r="X14" s="9">
        <f t="shared" si="8"/>
        <v>3.134638065263446E-2</v>
      </c>
      <c r="Y14" s="11">
        <f t="shared" si="9"/>
        <v>0.13085384117776061</v>
      </c>
      <c r="Z14" s="9">
        <f t="shared" si="14"/>
        <v>0.53150373735893297</v>
      </c>
      <c r="AA14" s="9">
        <f t="shared" si="10"/>
        <v>0.250961820313645</v>
      </c>
      <c r="AB14" s="9">
        <f t="shared" si="15"/>
        <v>0.21753444232742195</v>
      </c>
      <c r="AC14" s="12">
        <f t="shared" si="16"/>
        <v>3086.3404255319151</v>
      </c>
      <c r="AD14" s="13">
        <f t="shared" si="11"/>
        <v>2361.8103448275861</v>
      </c>
      <c r="AE14" s="13">
        <f t="shared" si="11"/>
        <v>2283.4423076923076</v>
      </c>
    </row>
    <row r="15" spans="1:31" x14ac:dyDescent="0.25">
      <c r="A15" t="s">
        <v>135</v>
      </c>
      <c r="B15" s="1">
        <v>380</v>
      </c>
      <c r="C15" s="7">
        <f t="shared" si="0"/>
        <v>9.6471185580096472E-2</v>
      </c>
      <c r="D15" s="8">
        <v>771215</v>
      </c>
      <c r="E15" s="9">
        <f t="shared" si="1"/>
        <v>3.9734001695153912E-2</v>
      </c>
      <c r="F15" s="1">
        <f t="shared" si="2"/>
        <v>2029.5131578947369</v>
      </c>
      <c r="H15" t="s">
        <v>134</v>
      </c>
      <c r="I15" s="1">
        <v>43</v>
      </c>
      <c r="J15" s="1">
        <v>103</v>
      </c>
      <c r="K15" s="1">
        <v>0</v>
      </c>
      <c r="L15" s="10">
        <f t="shared" si="3"/>
        <v>2.6412776412776413E-2</v>
      </c>
      <c r="M15" s="9">
        <f t="shared" si="4"/>
        <v>6.1824729891956781E-2</v>
      </c>
      <c r="N15" s="11">
        <f t="shared" si="5"/>
        <v>0</v>
      </c>
      <c r="O15" s="9">
        <f t="shared" si="12"/>
        <v>0.29452054794520549</v>
      </c>
      <c r="P15" s="9">
        <f t="shared" si="6"/>
        <v>0.70547945205479456</v>
      </c>
      <c r="Q15" s="9">
        <f t="shared" si="13"/>
        <v>0</v>
      </c>
      <c r="S15" t="s">
        <v>134</v>
      </c>
      <c r="T15" s="1">
        <v>113554</v>
      </c>
      <c r="U15" s="1">
        <v>248537</v>
      </c>
      <c r="V15" s="1">
        <v>0</v>
      </c>
      <c r="W15" s="10">
        <f t="shared" si="7"/>
        <v>8.035245996529293E-3</v>
      </c>
      <c r="X15" s="9">
        <f t="shared" si="8"/>
        <v>5.6872908772959162E-2</v>
      </c>
      <c r="Y15" s="11">
        <f t="shared" si="9"/>
        <v>0</v>
      </c>
      <c r="Z15" s="9">
        <f t="shared" si="14"/>
        <v>0.31360624815308857</v>
      </c>
      <c r="AA15" s="9">
        <f t="shared" si="10"/>
        <v>0.68639375184691143</v>
      </c>
      <c r="AB15" s="9">
        <f t="shared" si="15"/>
        <v>0</v>
      </c>
      <c r="AC15" s="12">
        <f t="shared" si="16"/>
        <v>2640.7906976744184</v>
      </c>
      <c r="AD15" s="13">
        <f t="shared" si="11"/>
        <v>2412.980582524272</v>
      </c>
      <c r="AE15" s="13" t="str">
        <f t="shared" si="11"/>
        <v>-</v>
      </c>
    </row>
    <row r="16" spans="1:31" x14ac:dyDescent="0.25">
      <c r="A16" t="s">
        <v>136</v>
      </c>
      <c r="B16" s="1">
        <v>171</v>
      </c>
      <c r="C16" s="7">
        <f t="shared" si="0"/>
        <v>4.3412033511043412E-2</v>
      </c>
      <c r="D16" s="8">
        <v>1535383</v>
      </c>
      <c r="E16" s="9">
        <f t="shared" si="1"/>
        <v>7.9104932768048461E-2</v>
      </c>
      <c r="F16" s="1">
        <f t="shared" si="2"/>
        <v>8978.8479532163747</v>
      </c>
      <c r="H16" t="s">
        <v>135</v>
      </c>
      <c r="I16" s="1">
        <v>52</v>
      </c>
      <c r="J16" s="1">
        <v>328</v>
      </c>
      <c r="K16" s="1">
        <v>0</v>
      </c>
      <c r="L16" s="10">
        <f t="shared" si="3"/>
        <v>3.1941031941031942E-2</v>
      </c>
      <c r="M16" s="9">
        <f t="shared" si="4"/>
        <v>0.19687875150060025</v>
      </c>
      <c r="N16" s="11">
        <f t="shared" si="5"/>
        <v>0</v>
      </c>
      <c r="O16" s="9">
        <f t="shared" si="12"/>
        <v>0.1368421052631579</v>
      </c>
      <c r="P16" s="9">
        <f t="shared" si="6"/>
        <v>0.86315789473684212</v>
      </c>
      <c r="Q16" s="9">
        <f t="shared" si="13"/>
        <v>0</v>
      </c>
      <c r="S16" t="s">
        <v>135</v>
      </c>
      <c r="T16" s="1">
        <v>113787</v>
      </c>
      <c r="U16" s="1">
        <v>657428</v>
      </c>
      <c r="V16" s="1">
        <v>0</v>
      </c>
      <c r="W16" s="10">
        <f t="shared" si="7"/>
        <v>8.0517334150014847E-3</v>
      </c>
      <c r="X16" s="9">
        <f t="shared" si="8"/>
        <v>0.15043974405737978</v>
      </c>
      <c r="Y16" s="11">
        <f t="shared" si="9"/>
        <v>0</v>
      </c>
      <c r="Z16" s="9">
        <f t="shared" si="14"/>
        <v>0.14754251408491795</v>
      </c>
      <c r="AA16" s="9">
        <f t="shared" si="10"/>
        <v>0.85245748591508208</v>
      </c>
      <c r="AB16" s="9">
        <f t="shared" si="15"/>
        <v>0</v>
      </c>
      <c r="AC16" s="12">
        <f t="shared" si="16"/>
        <v>2188.2115384615386</v>
      </c>
      <c r="AD16" s="13">
        <f t="shared" si="11"/>
        <v>2004.3536585365853</v>
      </c>
      <c r="AE16" s="13" t="str">
        <f t="shared" si="11"/>
        <v>-</v>
      </c>
    </row>
    <row r="17" spans="1:31" x14ac:dyDescent="0.25">
      <c r="A17" t="s">
        <v>137</v>
      </c>
      <c r="B17" s="1">
        <v>153</v>
      </c>
      <c r="C17" s="7">
        <f t="shared" si="0"/>
        <v>3.8842345773038842E-2</v>
      </c>
      <c r="D17" s="8">
        <v>1224232</v>
      </c>
      <c r="E17" s="9">
        <f t="shared" si="1"/>
        <v>6.3074027817484959E-2</v>
      </c>
      <c r="F17" s="1">
        <f t="shared" si="2"/>
        <v>8001.5163398692812</v>
      </c>
      <c r="H17" t="s">
        <v>136</v>
      </c>
      <c r="I17" s="1">
        <v>115</v>
      </c>
      <c r="J17" s="1">
        <v>40</v>
      </c>
      <c r="K17" s="1">
        <v>16</v>
      </c>
      <c r="L17" s="10">
        <f t="shared" si="3"/>
        <v>7.063882063882064E-2</v>
      </c>
      <c r="M17" s="9">
        <f t="shared" si="4"/>
        <v>2.4009603841536616E-2</v>
      </c>
      <c r="N17" s="11">
        <f t="shared" si="5"/>
        <v>2.4806201550387597E-2</v>
      </c>
      <c r="O17" s="9">
        <f t="shared" si="12"/>
        <v>0.67251461988304095</v>
      </c>
      <c r="P17" s="9">
        <f t="shared" si="6"/>
        <v>0.23391812865497075</v>
      </c>
      <c r="Q17" s="9">
        <f t="shared" si="13"/>
        <v>9.3567251461988299E-2</v>
      </c>
      <c r="S17" t="s">
        <v>136</v>
      </c>
      <c r="T17" s="1">
        <v>1073922</v>
      </c>
      <c r="U17" s="1">
        <v>352316</v>
      </c>
      <c r="V17" s="1">
        <v>109145</v>
      </c>
      <c r="W17" s="10">
        <f t="shared" si="7"/>
        <v>7.5992280774651103E-2</v>
      </c>
      <c r="X17" s="9">
        <f t="shared" si="8"/>
        <v>8.0620735452885811E-2</v>
      </c>
      <c r="Y17" s="11">
        <f t="shared" si="9"/>
        <v>0.12028097335624084</v>
      </c>
      <c r="Z17" s="9">
        <f t="shared" si="14"/>
        <v>0.69944893228595084</v>
      </c>
      <c r="AA17" s="9">
        <f t="shared" si="10"/>
        <v>0.22946457007795448</v>
      </c>
      <c r="AB17" s="9">
        <f t="shared" si="15"/>
        <v>7.1086497636094703E-2</v>
      </c>
      <c r="AC17" s="12">
        <f t="shared" si="16"/>
        <v>9338.4521739130432</v>
      </c>
      <c r="AD17" s="13">
        <f t="shared" si="11"/>
        <v>8807.9</v>
      </c>
      <c r="AE17" s="13">
        <f t="shared" si="11"/>
        <v>6821.5625</v>
      </c>
    </row>
    <row r="18" spans="1:31" x14ac:dyDescent="0.25">
      <c r="A18" t="s">
        <v>138</v>
      </c>
      <c r="B18" s="1">
        <v>169</v>
      </c>
      <c r="C18" s="7">
        <f t="shared" si="0"/>
        <v>4.2904290429042903E-2</v>
      </c>
      <c r="D18" s="8">
        <v>965201</v>
      </c>
      <c r="E18" s="9">
        <f t="shared" si="1"/>
        <v>4.9728413179417216E-2</v>
      </c>
      <c r="F18" s="1">
        <f t="shared" si="2"/>
        <v>5711.248520710059</v>
      </c>
      <c r="H18" t="s">
        <v>137</v>
      </c>
      <c r="I18" s="1">
        <v>109</v>
      </c>
      <c r="J18" s="1">
        <v>43</v>
      </c>
      <c r="K18" s="1">
        <v>1</v>
      </c>
      <c r="L18" s="10">
        <f t="shared" si="3"/>
        <v>6.6953316953316952E-2</v>
      </c>
      <c r="M18" s="9">
        <f t="shared" si="4"/>
        <v>2.5810324129651861E-2</v>
      </c>
      <c r="N18" s="11">
        <f t="shared" si="5"/>
        <v>1.5503875968992248E-3</v>
      </c>
      <c r="O18" s="9">
        <f t="shared" si="12"/>
        <v>0.71241830065359479</v>
      </c>
      <c r="P18" s="9">
        <f t="shared" si="6"/>
        <v>0.28104575163398693</v>
      </c>
      <c r="Q18" s="9">
        <f t="shared" si="13"/>
        <v>6.5359477124183009E-3</v>
      </c>
      <c r="S18" t="s">
        <v>137</v>
      </c>
      <c r="T18" s="1">
        <v>921654</v>
      </c>
      <c r="U18" s="1">
        <v>298886</v>
      </c>
      <c r="V18" s="1">
        <v>3692</v>
      </c>
      <c r="W18" s="10">
        <f t="shared" si="7"/>
        <v>6.5217575899441743E-2</v>
      </c>
      <c r="X18" s="9">
        <f t="shared" si="8"/>
        <v>6.8394308338455334E-2</v>
      </c>
      <c r="Y18" s="11">
        <f t="shared" si="9"/>
        <v>4.068691681994056E-3</v>
      </c>
      <c r="Z18" s="9">
        <f t="shared" si="14"/>
        <v>0.75284259846172952</v>
      </c>
      <c r="AA18" s="9">
        <f t="shared" si="10"/>
        <v>0.24414163328519431</v>
      </c>
      <c r="AB18" s="9">
        <f t="shared" si="15"/>
        <v>3.0157682530762143E-3</v>
      </c>
      <c r="AC18" s="12">
        <f t="shared" si="16"/>
        <v>8455.5412844036691</v>
      </c>
      <c r="AD18" s="13">
        <f t="shared" si="11"/>
        <v>6950.8372093023254</v>
      </c>
      <c r="AE18" s="13">
        <f t="shared" si="11"/>
        <v>3692</v>
      </c>
    </row>
    <row r="19" spans="1:31" x14ac:dyDescent="0.25">
      <c r="A19" t="s">
        <v>139</v>
      </c>
      <c r="B19" s="1">
        <v>125</v>
      </c>
      <c r="C19" s="7">
        <f t="shared" si="0"/>
        <v>3.1733942625031736E-2</v>
      </c>
      <c r="D19" s="8">
        <v>4113213</v>
      </c>
      <c r="E19" s="9">
        <f t="shared" si="1"/>
        <v>0.21191809328725336</v>
      </c>
      <c r="F19" s="1">
        <f t="shared" si="2"/>
        <v>32905.703999999998</v>
      </c>
      <c r="H19" t="s">
        <v>138</v>
      </c>
      <c r="I19" s="1">
        <v>53</v>
      </c>
      <c r="J19" s="1">
        <v>116</v>
      </c>
      <c r="K19" s="1">
        <v>0</v>
      </c>
      <c r="L19" s="10">
        <f t="shared" si="3"/>
        <v>3.2555282555282554E-2</v>
      </c>
      <c r="M19" s="9">
        <f t="shared" si="4"/>
        <v>6.9627851140456179E-2</v>
      </c>
      <c r="N19" s="11">
        <f t="shared" si="5"/>
        <v>0</v>
      </c>
      <c r="O19" s="9">
        <f t="shared" si="12"/>
        <v>0.31360946745562129</v>
      </c>
      <c r="P19" s="9">
        <f t="shared" si="6"/>
        <v>0.68639053254437865</v>
      </c>
      <c r="Q19" s="9">
        <f t="shared" si="13"/>
        <v>0</v>
      </c>
      <c r="S19" t="s">
        <v>138</v>
      </c>
      <c r="T19" s="1">
        <v>323443</v>
      </c>
      <c r="U19" s="1">
        <v>641758</v>
      </c>
      <c r="V19" s="1">
        <v>0</v>
      </c>
      <c r="W19" s="10">
        <f t="shared" si="7"/>
        <v>2.2887296536057065E-2</v>
      </c>
      <c r="X19" s="9">
        <f t="shared" si="8"/>
        <v>0.14685396616325427</v>
      </c>
      <c r="Y19" s="11">
        <f t="shared" si="9"/>
        <v>0</v>
      </c>
      <c r="Z19" s="9">
        <f t="shared" si="14"/>
        <v>0.33510429433869215</v>
      </c>
      <c r="AA19" s="9">
        <f t="shared" si="10"/>
        <v>0.66489570566130785</v>
      </c>
      <c r="AB19" s="9">
        <f t="shared" si="15"/>
        <v>0</v>
      </c>
      <c r="AC19" s="12">
        <f t="shared" si="16"/>
        <v>6102.6981132075471</v>
      </c>
      <c r="AD19" s="13">
        <f t="shared" si="11"/>
        <v>5532.3965517241377</v>
      </c>
      <c r="AE19" s="13" t="str">
        <f t="shared" si="11"/>
        <v>-</v>
      </c>
    </row>
    <row r="20" spans="1:31" x14ac:dyDescent="0.25">
      <c r="A20" t="s">
        <v>140</v>
      </c>
      <c r="B20" s="1">
        <v>117</v>
      </c>
      <c r="C20" s="7">
        <f t="shared" si="0"/>
        <v>2.9702970297029702E-2</v>
      </c>
      <c r="D20" s="8">
        <v>3177626</v>
      </c>
      <c r="E20" s="9">
        <f t="shared" si="1"/>
        <v>0.16371543197495528</v>
      </c>
      <c r="F20" s="1">
        <f t="shared" si="2"/>
        <v>27159.196581196582</v>
      </c>
      <c r="H20" t="s">
        <v>139</v>
      </c>
      <c r="I20" s="1">
        <v>99</v>
      </c>
      <c r="J20" s="1">
        <v>14</v>
      </c>
      <c r="K20" s="1">
        <v>12</v>
      </c>
      <c r="L20" s="10">
        <f t="shared" si="3"/>
        <v>6.0810810810810814E-2</v>
      </c>
      <c r="M20" s="9">
        <f t="shared" si="4"/>
        <v>8.4033613445378148E-3</v>
      </c>
      <c r="N20" s="11">
        <f t="shared" si="5"/>
        <v>1.8604651162790697E-2</v>
      </c>
      <c r="O20" s="9">
        <f t="shared" si="12"/>
        <v>0.79200000000000004</v>
      </c>
      <c r="P20" s="9">
        <f t="shared" si="6"/>
        <v>0.112</v>
      </c>
      <c r="Q20" s="9">
        <f t="shared" si="13"/>
        <v>9.6000000000000002E-2</v>
      </c>
      <c r="S20" t="s">
        <v>139</v>
      </c>
      <c r="T20" s="1">
        <v>3006631</v>
      </c>
      <c r="U20" s="1">
        <v>700663</v>
      </c>
      <c r="V20" s="1">
        <v>405919</v>
      </c>
      <c r="W20" s="10">
        <f t="shared" si="7"/>
        <v>0.21275357720371685</v>
      </c>
      <c r="X20" s="9">
        <f t="shared" si="8"/>
        <v>0.16033324164847843</v>
      </c>
      <c r="Y20" s="11">
        <f t="shared" si="9"/>
        <v>0.44733457715691904</v>
      </c>
      <c r="Z20" s="9">
        <f t="shared" si="14"/>
        <v>0.73096895298152564</v>
      </c>
      <c r="AA20" s="9">
        <f t="shared" si="10"/>
        <v>0.17034444848832286</v>
      </c>
      <c r="AB20" s="9">
        <f t="shared" si="15"/>
        <v>9.8686598530151493E-2</v>
      </c>
      <c r="AC20" s="12">
        <f t="shared" si="16"/>
        <v>30370.010101010103</v>
      </c>
      <c r="AD20" s="13">
        <f t="shared" si="11"/>
        <v>50047.357142857145</v>
      </c>
      <c r="AE20" s="13">
        <f t="shared" si="11"/>
        <v>33826.583333333336</v>
      </c>
    </row>
    <row r="21" spans="1:31" x14ac:dyDescent="0.25">
      <c r="A21" t="s">
        <v>141</v>
      </c>
      <c r="B21" s="1">
        <v>43</v>
      </c>
      <c r="C21" s="7">
        <f t="shared" si="0"/>
        <v>1.0916476263010916E-2</v>
      </c>
      <c r="D21" s="8">
        <v>837931</v>
      </c>
      <c r="E21" s="9">
        <f t="shared" si="1"/>
        <v>4.3171296946275695E-2</v>
      </c>
      <c r="F21" s="1">
        <f t="shared" si="2"/>
        <v>19486.767441860466</v>
      </c>
      <c r="H21" t="s">
        <v>140</v>
      </c>
      <c r="I21" s="1">
        <v>102</v>
      </c>
      <c r="J21" s="1">
        <v>15</v>
      </c>
      <c r="K21" s="1">
        <v>0</v>
      </c>
      <c r="L21" s="10">
        <f t="shared" si="3"/>
        <v>6.2653562653562658E-2</v>
      </c>
      <c r="M21" s="9">
        <f t="shared" si="4"/>
        <v>9.00360144057623E-3</v>
      </c>
      <c r="N21" s="11">
        <f t="shared" si="5"/>
        <v>0</v>
      </c>
      <c r="O21" s="9">
        <f t="shared" si="12"/>
        <v>0.87179487179487181</v>
      </c>
      <c r="P21" s="9">
        <f t="shared" si="6"/>
        <v>0.12820512820512819</v>
      </c>
      <c r="Q21" s="9">
        <f t="shared" si="13"/>
        <v>0</v>
      </c>
      <c r="S21" t="s">
        <v>140</v>
      </c>
      <c r="T21" s="1">
        <v>2829949</v>
      </c>
      <c r="U21" s="1">
        <v>347677</v>
      </c>
      <c r="V21" s="1">
        <v>0</v>
      </c>
      <c r="W21" s="10">
        <f t="shared" si="7"/>
        <v>0.20025130222301349</v>
      </c>
      <c r="X21" s="9">
        <f t="shared" si="8"/>
        <v>7.9559189591312848E-2</v>
      </c>
      <c r="Y21" s="11">
        <f t="shared" si="9"/>
        <v>0</v>
      </c>
      <c r="Z21" s="9">
        <f t="shared" si="14"/>
        <v>0.89058592798523173</v>
      </c>
      <c r="AA21" s="9">
        <f t="shared" si="10"/>
        <v>0.10941407201476826</v>
      </c>
      <c r="AB21" s="9">
        <f t="shared" si="15"/>
        <v>0</v>
      </c>
      <c r="AC21" s="12">
        <f t="shared" si="16"/>
        <v>27744.598039215685</v>
      </c>
      <c r="AD21" s="13">
        <f t="shared" si="11"/>
        <v>23178.466666666667</v>
      </c>
      <c r="AE21" s="13" t="str">
        <f t="shared" si="11"/>
        <v>-</v>
      </c>
    </row>
    <row r="22" spans="1:31" x14ac:dyDescent="0.25">
      <c r="A22" t="s">
        <v>142</v>
      </c>
      <c r="B22" s="1">
        <v>304</v>
      </c>
      <c r="C22" s="7">
        <f t="shared" si="0"/>
        <v>7.7176948464077175E-2</v>
      </c>
      <c r="D22" s="8">
        <v>172557</v>
      </c>
      <c r="E22" s="9">
        <f t="shared" si="1"/>
        <v>8.8903614822204886E-3</v>
      </c>
      <c r="F22" s="1">
        <f t="shared" si="2"/>
        <v>567.62171052631584</v>
      </c>
      <c r="H22" t="s">
        <v>141</v>
      </c>
      <c r="I22" s="1">
        <v>13</v>
      </c>
      <c r="J22" s="1">
        <v>30</v>
      </c>
      <c r="K22" s="1">
        <v>0</v>
      </c>
      <c r="L22" s="10">
        <f t="shared" si="3"/>
        <v>7.9852579852579854E-3</v>
      </c>
      <c r="M22" s="9">
        <f t="shared" si="4"/>
        <v>1.800720288115246E-2</v>
      </c>
      <c r="N22" s="11">
        <f t="shared" si="5"/>
        <v>0</v>
      </c>
      <c r="O22" s="9">
        <f t="shared" si="12"/>
        <v>0.30232558139534882</v>
      </c>
      <c r="P22" s="9">
        <f t="shared" ref="P22:P24" si="17">J22/SUM($I22:$K22)</f>
        <v>0.69767441860465118</v>
      </c>
      <c r="Q22" s="9">
        <f t="shared" si="13"/>
        <v>0</v>
      </c>
      <c r="S22" t="s">
        <v>141</v>
      </c>
      <c r="T22" s="1">
        <v>329755</v>
      </c>
      <c r="U22" s="1">
        <v>508176</v>
      </c>
      <c r="V22" s="1">
        <v>0</v>
      </c>
      <c r="W22" s="10">
        <f t="shared" si="7"/>
        <v>2.3333942825312332E-2</v>
      </c>
      <c r="X22" s="9">
        <f t="shared" si="8"/>
        <v>0.11628629656190947</v>
      </c>
      <c r="Y22" s="11">
        <f t="shared" si="9"/>
        <v>0</v>
      </c>
      <c r="Z22" s="9">
        <f t="shared" si="14"/>
        <v>0.39353478985739876</v>
      </c>
      <c r="AA22" s="9">
        <f t="shared" ref="AA22:AA24" si="18">U22/SUM($T22:$V22)</f>
        <v>0.60646521014260124</v>
      </c>
      <c r="AB22" s="9">
        <f t="shared" si="15"/>
        <v>0</v>
      </c>
      <c r="AC22" s="12">
        <f t="shared" si="16"/>
        <v>25365.76923076923</v>
      </c>
      <c r="AD22" s="13">
        <f t="shared" ref="AD22:AD24" si="19">IF(J22&gt;0,U22/J22,"-")</f>
        <v>16939.2</v>
      </c>
      <c r="AE22" s="13" t="str">
        <f t="shared" ref="AE22:AE24" si="20">IF(K22&gt;0,V22/K22,"-")</f>
        <v>-</v>
      </c>
    </row>
    <row r="23" spans="1:31" ht="15.75" thickBot="1" x14ac:dyDescent="0.3">
      <c r="A23" s="14" t="s">
        <v>52</v>
      </c>
      <c r="B23" s="15">
        <f>SUM(B5:B22)</f>
        <v>3939</v>
      </c>
      <c r="C23" s="16">
        <f t="shared" si="0"/>
        <v>1</v>
      </c>
      <c r="D23" s="17">
        <f>SUM(D5:D22)</f>
        <v>19409447</v>
      </c>
      <c r="E23" s="16">
        <f t="shared" si="1"/>
        <v>1</v>
      </c>
      <c r="F23" s="15">
        <f t="shared" si="2"/>
        <v>4927.5062198527548</v>
      </c>
      <c r="H23" t="s">
        <v>142</v>
      </c>
      <c r="I23" s="1">
        <v>24</v>
      </c>
      <c r="J23" s="1">
        <v>242</v>
      </c>
      <c r="K23" s="1">
        <v>38</v>
      </c>
      <c r="L23" s="10">
        <f t="shared" si="3"/>
        <v>1.4742014742014743E-2</v>
      </c>
      <c r="M23" s="9">
        <f t="shared" si="4"/>
        <v>0.14525810324129651</v>
      </c>
      <c r="N23" s="11">
        <f t="shared" si="5"/>
        <v>5.8914728682170542E-2</v>
      </c>
      <c r="O23" s="9">
        <f t="shared" si="12"/>
        <v>7.8947368421052627E-2</v>
      </c>
      <c r="P23" s="9">
        <f t="shared" si="17"/>
        <v>0.79605263157894735</v>
      </c>
      <c r="Q23" s="9">
        <f t="shared" si="13"/>
        <v>0.125</v>
      </c>
      <c r="S23" t="s">
        <v>142</v>
      </c>
      <c r="T23" s="1">
        <v>27748</v>
      </c>
      <c r="U23" s="1">
        <v>130250</v>
      </c>
      <c r="V23" s="1">
        <v>14559</v>
      </c>
      <c r="W23" s="10">
        <f t="shared" si="7"/>
        <v>1.9634887886969617E-3</v>
      </c>
      <c r="X23" s="9">
        <f t="shared" si="8"/>
        <v>2.980520553349373E-2</v>
      </c>
      <c r="Y23" s="11">
        <f t="shared" si="9"/>
        <v>1.6044442632218704E-2</v>
      </c>
      <c r="Z23" s="9" t="s">
        <v>143</v>
      </c>
      <c r="AA23" s="9" t="s">
        <v>143</v>
      </c>
      <c r="AB23" s="9" t="s">
        <v>143</v>
      </c>
      <c r="AC23" s="12">
        <f t="shared" si="16"/>
        <v>1156.1666666666667</v>
      </c>
      <c r="AD23" s="13">
        <f t="shared" si="19"/>
        <v>538.22314049586782</v>
      </c>
      <c r="AE23" s="13">
        <f t="shared" si="20"/>
        <v>383.13157894736844</v>
      </c>
    </row>
    <row r="24" spans="1:31" ht="15.75" thickBot="1" x14ac:dyDescent="0.3">
      <c r="H24" s="14" t="s">
        <v>52</v>
      </c>
      <c r="I24" s="15">
        <f>SUM(I6:I23)</f>
        <v>1628</v>
      </c>
      <c r="J24" s="15">
        <f>SUM(J6:J23)</f>
        <v>1666</v>
      </c>
      <c r="K24" s="15">
        <f>SUM(K6:K23)</f>
        <v>645</v>
      </c>
      <c r="L24" s="18">
        <f t="shared" si="3"/>
        <v>1</v>
      </c>
      <c r="M24" s="16">
        <f t="shared" si="4"/>
        <v>1</v>
      </c>
      <c r="N24" s="19">
        <f t="shared" si="5"/>
        <v>1</v>
      </c>
      <c r="O24" s="18">
        <f t="shared" si="12"/>
        <v>0.41330286874841332</v>
      </c>
      <c r="P24" s="16">
        <f t="shared" si="17"/>
        <v>0.42294998730642297</v>
      </c>
      <c r="Q24" s="16">
        <f t="shared" si="13"/>
        <v>0.16374714394516374</v>
      </c>
      <c r="S24" s="14" t="s">
        <v>52</v>
      </c>
      <c r="T24" s="15">
        <f>SUM(T6:T23)</f>
        <v>14131988</v>
      </c>
      <c r="U24" s="15">
        <f>SUM(U6:U23)</f>
        <v>4370042</v>
      </c>
      <c r="V24" s="15">
        <f>SUM(V6:V23)</f>
        <v>907417</v>
      </c>
      <c r="W24" s="18">
        <f t="shared" si="7"/>
        <v>1</v>
      </c>
      <c r="X24" s="16">
        <f t="shared" si="8"/>
        <v>1</v>
      </c>
      <c r="Y24" s="19">
        <f t="shared" si="9"/>
        <v>1</v>
      </c>
      <c r="Z24" s="18">
        <f t="shared" si="14"/>
        <v>0.72809843577717592</v>
      </c>
      <c r="AA24" s="16">
        <f t="shared" si="18"/>
        <v>0.22515025801610938</v>
      </c>
      <c r="AB24" s="16">
        <f t="shared" si="15"/>
        <v>4.67513062067147E-2</v>
      </c>
      <c r="AC24" s="20">
        <f t="shared" si="16"/>
        <v>8680.5823095823089</v>
      </c>
      <c r="AD24" s="21">
        <f t="shared" si="19"/>
        <v>2623.0744297719089</v>
      </c>
      <c r="AE24" s="21">
        <f t="shared" si="20"/>
        <v>1406.848062015504</v>
      </c>
    </row>
    <row r="25" spans="1:31" x14ac:dyDescent="0.25">
      <c r="A25" t="s">
        <v>53</v>
      </c>
    </row>
    <row r="26" spans="1:31" x14ac:dyDescent="0.25">
      <c r="A26" t="s">
        <v>54</v>
      </c>
    </row>
    <row r="27" spans="1:31" x14ac:dyDescent="0.25">
      <c r="A27" t="s">
        <v>55</v>
      </c>
    </row>
    <row r="28" spans="1:31" x14ac:dyDescent="0.25">
      <c r="A28" t="s">
        <v>56</v>
      </c>
    </row>
  </sheetData>
  <mergeCells count="30">
    <mergeCell ref="W4:W5"/>
    <mergeCell ref="AD4:AD5"/>
    <mergeCell ref="AE4:AE5"/>
    <mergeCell ref="X4:X5"/>
    <mergeCell ref="Y4:Y5"/>
    <mergeCell ref="Z4:Z5"/>
    <mergeCell ref="AA4:AA5"/>
    <mergeCell ref="AB4:AB5"/>
    <mergeCell ref="AC4:AC5"/>
    <mergeCell ref="W3:Y3"/>
    <mergeCell ref="Z3:AB3"/>
    <mergeCell ref="AC3:AE3"/>
    <mergeCell ref="I4:I5"/>
    <mergeCell ref="J4:J5"/>
    <mergeCell ref="K4:K5"/>
    <mergeCell ref="L4:L5"/>
    <mergeCell ref="M4:M5"/>
    <mergeCell ref="N4:N5"/>
    <mergeCell ref="O4:O5"/>
    <mergeCell ref="T3:V3"/>
    <mergeCell ref="P4:P5"/>
    <mergeCell ref="Q4:Q5"/>
    <mergeCell ref="T4:T5"/>
    <mergeCell ref="U4:U5"/>
    <mergeCell ref="V4:V5"/>
    <mergeCell ref="B3:C3"/>
    <mergeCell ref="D3:F3"/>
    <mergeCell ref="I3:K3"/>
    <mergeCell ref="L3:N3"/>
    <mergeCell ref="O3:Q3"/>
  </mergeCells>
  <pageMargins left="0.7" right="0.7" top="0.75" bottom="0.75" header="0.3" footer="0.3"/>
  <pageSetup paperSize="5" scale="98" fitToWidth="3" orientation="landscape" r:id="rId1"/>
  <headerFooter>
    <oddHeader>&amp;L2015 Carnegie Classifications of Institutions of Higher Education&amp;RClassification Summary Tables</oddHeader>
    <oddFooter>&amp;C&amp;P</oddFooter>
  </headerFooter>
  <colBreaks count="2" manualBreakCount="2">
    <brk id="7" max="27" man="1"/>
    <brk id="18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RowHeight="15" x14ac:dyDescent="0.25"/>
  <cols>
    <col min="2" max="2" width="9.7109375" bestFit="1" customWidth="1"/>
  </cols>
  <sheetData>
    <row r="1" spans="1:2" x14ac:dyDescent="0.25">
      <c r="A1" t="s">
        <v>144</v>
      </c>
      <c r="B1" t="s">
        <v>145</v>
      </c>
    </row>
    <row r="2" spans="1:2" x14ac:dyDescent="0.25">
      <c r="A2">
        <v>1</v>
      </c>
      <c r="B2" s="23">
        <v>44610</v>
      </c>
    </row>
    <row r="3" spans="1:2" x14ac:dyDescent="0.25">
      <c r="A3">
        <v>2</v>
      </c>
      <c r="B3" s="23">
        <v>44683</v>
      </c>
    </row>
    <row r="4" spans="1:2" x14ac:dyDescent="0.25">
      <c r="A4">
        <v>3</v>
      </c>
      <c r="B4" s="23">
        <v>44813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FDD0E17D2273439BC6C24C8C90A3CD" ma:contentTypeVersion="17" ma:contentTypeDescription="Create a new document." ma:contentTypeScope="" ma:versionID="4974f22c9a8203e09aaae64457bba039">
  <xsd:schema xmlns:xsd="http://www.w3.org/2001/XMLSchema" xmlns:xs="http://www.w3.org/2001/XMLSchema" xmlns:p="http://schemas.microsoft.com/office/2006/metadata/properties" xmlns:ns2="4a71a27c-6ebe-4592-9884-8fa718e7b736" xmlns:ns3="2c6a75bc-47f0-4bb7-965e-303972fccc26" targetNamespace="http://schemas.microsoft.com/office/2006/metadata/properties" ma:root="true" ma:fieldsID="c9fe2faafac669a170aa28eedcb1046d" ns2:_="" ns3:_="">
    <xsd:import namespace="4a71a27c-6ebe-4592-9884-8fa718e7b736"/>
    <xsd:import namespace="2c6a75bc-47f0-4bb7-965e-303972fcc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gs" minOccurs="0"/>
                <xsd:element ref="ns2:Type" minOccurs="0"/>
                <xsd:element ref="ns2:Description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1a27c-6ebe-4592-9884-8fa718e7b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gs" ma:index="12" nillable="true" ma:displayName="Tags" ma:format="Dropdown" ma:internalName="Tags">
      <xsd:simpleType>
        <xsd:restriction base="dms:Text">
          <xsd:maxLength value="255"/>
        </xsd:restriction>
      </xsd:simpleType>
    </xsd:element>
    <xsd:element name="Type" ma:index="13" nillable="true" ma:displayName="Type " ma:format="Dropdown" ma:internalName="Type">
      <xsd:simpleType>
        <xsd:restriction base="dms:Note">
          <xsd:maxLength value="255"/>
        </xsd:restriction>
      </xsd:simpleType>
    </xsd:element>
    <xsd:element name="Description" ma:index="14" nillable="true" ma:displayName="Description " ma:format="Dropdown" ma:internalName="Description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eec0a79-46cb-4568-9b1b-2d720bd32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a75bc-47f0-4bb7-965e-303972fcc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71d3705-70e4-4b16-a80c-7c898cc868e7}" ma:internalName="TaxCatchAll" ma:showField="CatchAllData" ma:web="2c6a75bc-47f0-4bb7-965e-303972fcc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 xmlns="4a71a27c-6ebe-4592-9884-8fa718e7b736" xsi:nil="true"/>
    <Tags xmlns="4a71a27c-6ebe-4592-9884-8fa718e7b736" xsi:nil="true"/>
    <Type xmlns="4a71a27c-6ebe-4592-9884-8fa718e7b736" xsi:nil="true"/>
    <TaxCatchAll xmlns="2c6a75bc-47f0-4bb7-965e-303972fccc26" xsi:nil="true"/>
    <lcf76f155ced4ddcb4097134ff3c332f xmlns="4a71a27c-6ebe-4592-9884-8fa718e7b7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B9A782-7C5A-45B8-AA35-4F9C829BF9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F300B3-0D05-48A2-8472-7EAC8D5F8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71a27c-6ebe-4592-9884-8fa718e7b736"/>
    <ds:schemaRef ds:uri="2c6a75bc-47f0-4bb7-965e-303972fcc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40849-B3FA-4525-BFD3-E77727A511F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2c6a75bc-47f0-4bb7-965e-303972fccc26"/>
    <ds:schemaRef ds:uri="4a71a27c-6ebe-4592-9884-8fa718e7b73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Basic</vt:lpstr>
      <vt:lpstr>UG Inst Prog</vt:lpstr>
      <vt:lpstr>GR Inst Prog</vt:lpstr>
      <vt:lpstr>Enr Profile</vt:lpstr>
      <vt:lpstr>UG Profile</vt:lpstr>
      <vt:lpstr>Size &amp; Setting</vt:lpstr>
      <vt:lpstr>Version</vt:lpstr>
      <vt:lpstr>Basic!Print_Area</vt:lpstr>
      <vt:lpstr>'Enr Profile'!Print_Area</vt:lpstr>
      <vt:lpstr>'Size &amp; Setting'!Print_Area</vt:lpstr>
      <vt:lpstr>'UG Inst Prog'!Print_Area</vt:lpstr>
      <vt:lpstr>'UG Profile'!Print_Area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vborden</dc:creator>
  <cp:keywords/>
  <dc:description/>
  <cp:lastModifiedBy>Gast, Sara</cp:lastModifiedBy>
  <cp:revision/>
  <dcterms:created xsi:type="dcterms:W3CDTF">2016-01-10T02:09:50Z</dcterms:created>
  <dcterms:modified xsi:type="dcterms:W3CDTF">2022-09-09T16:23:00Z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0x01010034FDD0E17D2273439BC6C24C8C90A3CD</vt:lpwstr>
  </property>
  <property fmtid="{D5CDD505-2E9C-101B-9397-08002B2CF9AE}" pid="3" name="MediaServiceImageTags">
    <vt:lpwstr/>
  </property>
</Properties>
</file>